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Отчет КР към 31.12.2013 г." sheetId="1" r:id="rId1"/>
  </sheets>
  <definedNames/>
  <calcPr fullCalcOnLoad="1"/>
</workbook>
</file>

<file path=xl/sharedStrings.xml><?xml version="1.0" encoding="utf-8"?>
<sst xmlns="http://schemas.openxmlformats.org/spreadsheetml/2006/main" count="334" uniqueCount="157">
  <si>
    <t>Дейност Общинска администрация</t>
  </si>
  <si>
    <t>Дейност Ц Д Г</t>
  </si>
  <si>
    <t>Дейност Други дейности по културата</t>
  </si>
  <si>
    <t>с. Бряговица</t>
  </si>
  <si>
    <t>Възстановяване на храм "Св. Димитър"</t>
  </si>
  <si>
    <t>Дейност Обредни домове и зали</t>
  </si>
  <si>
    <t>51-00</t>
  </si>
  <si>
    <t>Изготвяне на техническа екзекутивна документация и техническа паспортизация за обект "Детски кът Ангел Каралийчев"</t>
  </si>
  <si>
    <t xml:space="preserve"> 53-09</t>
  </si>
  <si>
    <t>Дейност Други дейности по ЖС, БРР</t>
  </si>
  <si>
    <t>Основен ремонт път VTR 1291 от път ІІ-51 до с. Камен - 6,620 км.</t>
  </si>
  <si>
    <t>Основен ремонт път VTR 1286 от с. Кесарево до гр. Стражица с община Лясковец - 2,200 км.</t>
  </si>
  <si>
    <t>Изготвяне на техническа паспортизация за обект: "Общинска сграда кв.102 гр.Стражица"</t>
  </si>
  <si>
    <t>Геоинформационна система за гробищен парк Стражица</t>
  </si>
  <si>
    <t>Изготвяне на технически паспорти язовири</t>
  </si>
  <si>
    <t>Основен ремонт на детска градина с. Бряговица</t>
  </si>
  <si>
    <t>Основен ремонт на ул. К.Георгиев гр. Стражица</t>
  </si>
  <si>
    <t>Основен ремонт общинска сграда на яз. Казъл дере</t>
  </si>
  <si>
    <t>Основен ремонт на тротоари в централната част на с. Асеново</t>
  </si>
  <si>
    <t>Изготвяне на документация за проект за кандидатстване пред Нац. доверителен еко фонд</t>
  </si>
  <si>
    <t>Основен ремонт на кметство с. Балканци</t>
  </si>
  <si>
    <t>Основен ремонт дограма и отоплителна инсталация на кметство с. Владислав</t>
  </si>
  <si>
    <t>Основен ремонт на локално парно на кметство с. Камен</t>
  </si>
  <si>
    <t>Основен ремонт на кметство с. Николаево</t>
  </si>
  <si>
    <t>Дейности по укрепване бреговете на дере в с. Николаево</t>
  </si>
  <si>
    <t>Основен ремонт на клуб на пенсионера с. Нова Върбовка</t>
  </si>
  <si>
    <t>Основен ремонт покрив кметство с. Ново Градище</t>
  </si>
  <si>
    <t>Основен ремонт покрив общинска сграда кв.3, УПИ ІІ с. Ново Градище</t>
  </si>
  <si>
    <t>Основен ремонт детска градина с. Сушица</t>
  </si>
  <si>
    <t>Основен ремонт мост и селски чешми с. Сушица</t>
  </si>
  <si>
    <t>Основен ремонт на гробищен парк с. Царски извор</t>
  </si>
  <si>
    <t>Изграждане на автоспирка в с. Царски извор</t>
  </si>
  <si>
    <t>Изграждане на ограда гробищен парк гр. Стражица</t>
  </si>
  <si>
    <t>Изграждане на алеи в гробищен парк гр. Стражица</t>
  </si>
  <si>
    <t>Основен ремонт на стълби към Медицински център</t>
  </si>
  <si>
    <t>Основен ремонт на тераса на кметство с. Бряговица</t>
  </si>
  <si>
    <t>Изграждане на външна канализация на кметство с. Кесарево</t>
  </si>
  <si>
    <t>Основен ремонт отопл. инсталация на кметство с. Кесарево</t>
  </si>
  <si>
    <t>Основен ремонт покрив кметство с. Лозен</t>
  </si>
  <si>
    <t xml:space="preserve">Основен ремонт на селска чешма с. Лозен </t>
  </si>
  <si>
    <t>Основен ремонт на хотел с. Камен</t>
  </si>
  <si>
    <t>Проектиране на обект: "Ремонт кино гр. Стражица"</t>
  </si>
  <si>
    <t>Проектиране на обект: "Дендрология градски парк Стражица"</t>
  </si>
  <si>
    <t>Проектиране на обект: "Туристическа атракция Св.Марина"</t>
  </si>
  <si>
    <t>Закупуване на бетоновоз ОП "Странични дейности"</t>
  </si>
  <si>
    <t>Закупуване на багер ОП "Странични дейности"</t>
  </si>
  <si>
    <t>Закупуване на сървър за деловодна програма</t>
  </si>
  <si>
    <t>Закупуване на сървърен комуникационен шкаф</t>
  </si>
  <si>
    <t>Закупуване на копирна машина - черно бяла</t>
  </si>
  <si>
    <t>Закупуване на копирна машина - цветна</t>
  </si>
  <si>
    <t>Енергийно обследване на ОДЗ "Ангел Каралийчев"</t>
  </si>
  <si>
    <t>Паспортизация на ОДЗ "Ангел Каралийчев"</t>
  </si>
  <si>
    <t>Проектиране  реконструкция и паспортизация  Градски парк Стражица</t>
  </si>
  <si>
    <t>Проектиране  реконструкция и паспортизация  Градски стадион и прилежащи сгради и терени</t>
  </si>
  <si>
    <t>53-01</t>
  </si>
  <si>
    <t>Дейност Други дейности по опазване на околната среда</t>
  </si>
  <si>
    <t>Дейност  Изграждане, ремонт и поддържане на уличната мрежа</t>
  </si>
  <si>
    <t>Дейност Други дейности по селско и горско стопанство</t>
  </si>
  <si>
    <t>Дейност Клубове на пенсионера</t>
  </si>
  <si>
    <t>Дейност Дневни центрове</t>
  </si>
  <si>
    <t>Дейност Други дейности по икономиката</t>
  </si>
  <si>
    <t>52-04</t>
  </si>
  <si>
    <t>52-05</t>
  </si>
  <si>
    <t>Дейност Центрове за обществена подкрепа</t>
  </si>
  <si>
    <r>
      <t xml:space="preserve">Закупуване на автомобил за Център за обществена подкрепа гр. Стражица                  </t>
    </r>
    <r>
      <rPr>
        <b/>
        <sz val="10"/>
        <rFont val="Arial"/>
        <family val="2"/>
      </rPr>
      <t>Държ.д-ст от прех.остатък</t>
    </r>
  </si>
  <si>
    <r>
      <t xml:space="preserve">Авторски и строителен надзор на проект: "Изпълнение на дейности по укрепване на речните брегове и дъно на р.Голяма река в регулацията на гр. Стражица и дейности по укрепване на речните брегове на дъно на дерето в с. Горски Сеновец" </t>
    </r>
    <r>
      <rPr>
        <b/>
        <sz val="10"/>
        <rFont val="Arial"/>
        <family val="2"/>
      </rPr>
      <t>съфинансиране 62-02</t>
    </r>
  </si>
  <si>
    <r>
      <t xml:space="preserve">Основен ремонт на отоплителна инсталация в Защитено жилище гр. Стражица </t>
    </r>
    <r>
      <rPr>
        <b/>
        <sz val="10"/>
        <rFont val="Arial"/>
        <family val="2"/>
      </rPr>
      <t>/местни д-ти/ съфинансиране 61-02</t>
    </r>
  </si>
  <si>
    <r>
      <t xml:space="preserve">Закупуване на автомобил за Център за обществена подкрепа гр. Стражица                  </t>
    </r>
    <r>
      <rPr>
        <b/>
        <sz val="10"/>
        <rFont val="Arial"/>
        <family val="2"/>
      </rPr>
      <t>местни дейностити</t>
    </r>
  </si>
  <si>
    <t>Дейност Други служби и дейности по соц.осигуряване, подпомагане и заетостта</t>
  </si>
  <si>
    <t>52-06</t>
  </si>
  <si>
    <t>53-09</t>
  </si>
  <si>
    <t>ДЕЙНОСТ</t>
  </si>
  <si>
    <t>ОБЕКТИ</t>
  </si>
  <si>
    <t>Всичко:</t>
  </si>
  <si>
    <t>ПРИВАТИЗАЦИЯ</t>
  </si>
  <si>
    <t>ЦЕЛЕВА СУБСИДИЯ</t>
  </si>
  <si>
    <t>ОСНОВЕН РЕМОНТ</t>
  </si>
  <si>
    <t>§§</t>
  </si>
  <si>
    <t>УСВОЕНО</t>
  </si>
  <si>
    <t>ПРИДОБИВАНЕ НА Д М А</t>
  </si>
  <si>
    <t>ПРИДОБИВАНЕ НА НДА</t>
  </si>
  <si>
    <t>ВСИЧКО ОСНОВЕН РЕМОНТ:</t>
  </si>
  <si>
    <t>ВСИЧКО ЦЕЛЕВА СУБСИДИЯ:</t>
  </si>
  <si>
    <t>ОБЕКТИ ФИНАНСИРАНИ СЪС СОБСТВЕНИ СРЕДСТВА</t>
  </si>
  <si>
    <t>ВСИЧКО ПРИДОБИВАНЕ НА Н М А</t>
  </si>
  <si>
    <t>ПРИДОБИВАНЕ НА Н Д А</t>
  </si>
  <si>
    <t>ВСИЧКО СОБСТВЕНИ СРЕДСТВА:</t>
  </si>
  <si>
    <t>РАЗ-</t>
  </si>
  <si>
    <t>ЛИКА</t>
  </si>
  <si>
    <t>Други дейности по ЖС, благоустрояване и РР</t>
  </si>
  <si>
    <t>52-01</t>
  </si>
  <si>
    <t xml:space="preserve">Укрепване на десния бряг на р. Стара река в регулацията на с. Кесарево </t>
  </si>
  <si>
    <t>Превантивна дейност за намаляване вредните последствия от бедствия и аварии</t>
  </si>
  <si>
    <t xml:space="preserve">          Изготвил: Кр. Христова</t>
  </si>
  <si>
    <t>Констр. укрепване на храм "Св. Архангел Михаил"с. Г. Сеновец</t>
  </si>
  <si>
    <t>ВСИЧКО ПРОЕКТИ:</t>
  </si>
  <si>
    <t>Укрепване на речните брегове и дъно на р. Голяма река гр. Стражица и укрепв. на речни брегове и дъно на дерето в с. Г. Сеновец</t>
  </si>
  <si>
    <t>ВСИЧКО ОП "РЕГИОНАЛНО РАЗВИТИЕ"</t>
  </si>
  <si>
    <t>ОП "РЕГИОНАЛНО РАЗВИТИЕ"</t>
  </si>
  <si>
    <t>ФОНД "ЗЕМЕДЕЛИЕ"</t>
  </si>
  <si>
    <t>ВСИЧКО ФОНД "ЗЕМЕДЕЛИЕ":</t>
  </si>
  <si>
    <t>Развитие на селските райони</t>
  </si>
  <si>
    <t>Дейност  Ц Д Г</t>
  </si>
  <si>
    <t xml:space="preserve">Дейност Служби и дейности по поддържане, ремонт и изграждане на пътища </t>
  </si>
  <si>
    <t>ВСИЧКО ПРИДОБИВАНЕ НА Н Д А:</t>
  </si>
  <si>
    <t>ВСИЧКО КАПИТАЛОВИ РАЗХОДИ ПО БЮДЖЕТА:</t>
  </si>
  <si>
    <t>Защитено жилище гр. Стражица</t>
  </si>
  <si>
    <t>ВСИЧКО ПРИДОБИВАНЕ НА ДМА:</t>
  </si>
  <si>
    <t>ПРОЕКТИ ПО ОПЕРАТИВНИ ПРОГРАМИ</t>
  </si>
  <si>
    <r>
      <t xml:space="preserve">Основен ремонт на отоплителна инсталация в Дневен център с. Г.Сеновец </t>
    </r>
    <r>
      <rPr>
        <b/>
        <sz val="10"/>
        <rFont val="Arial"/>
        <family val="2"/>
      </rPr>
      <t xml:space="preserve"> /държ.дейност/ съфинансиране 61-02</t>
    </r>
  </si>
  <si>
    <t>Ликвидиране на последици от стихийни бедствия</t>
  </si>
  <si>
    <t>Преодоляване на последици от опасно състояние на покрива на читалище "Лев Н. Толстой" с. Виноград /СБ №1/11.02.2013г./</t>
  </si>
  <si>
    <t>Стопански инвентар СОУ Стражица</t>
  </si>
  <si>
    <t>Общ. училища</t>
  </si>
  <si>
    <t>Компютри и хардуер СОУ Стражица</t>
  </si>
  <si>
    <t>Програмни продукти СОУ Стражица</t>
  </si>
  <si>
    <t xml:space="preserve">О Т Ч Е Т  </t>
  </si>
  <si>
    <t>ОБЩИНА СТРАЖИЦА</t>
  </si>
  <si>
    <t>НАЧ.</t>
  </si>
  <si>
    <t>ПЛАН</t>
  </si>
  <si>
    <t>УТОЧНЕН</t>
  </si>
  <si>
    <t>Програмни продукти СОУ Камен</t>
  </si>
  <si>
    <r>
      <t xml:space="preserve">Основен ремонт на отоплителна инсталация в ЦДГ с. Кесарево </t>
    </r>
    <r>
      <rPr>
        <b/>
        <sz val="10"/>
        <rFont val="Arial"/>
        <family val="2"/>
      </rPr>
      <t>съфинансиране 61-02</t>
    </r>
  </si>
  <si>
    <t>61-02</t>
  </si>
  <si>
    <r>
      <t xml:space="preserve">Изграждане на отоплителна инсталация в ЦДГ с. Асеново </t>
    </r>
    <r>
      <rPr>
        <b/>
        <sz val="10"/>
        <rFont val="Arial"/>
        <family val="2"/>
      </rPr>
      <t>съфинансиране 61-02</t>
    </r>
  </si>
  <si>
    <t>62-02</t>
  </si>
  <si>
    <t>Доставка и монтаж на комбинирано детско съоръжение трансфер от ПУДООС</t>
  </si>
  <si>
    <t>Други дейности по опазване на околната среда</t>
  </si>
  <si>
    <t>Основен ремонт на СОУ "Климент Охридски" с. Камен - оптимизация на училищната мрежа</t>
  </si>
  <si>
    <t>Стопански инвентар СОУ Камен - оптимизация на училищната мрежа</t>
  </si>
  <si>
    <t>Направа на беседка - трансфер от ПУДООС</t>
  </si>
  <si>
    <t>Закупуване на уредба СОУ с. Камен</t>
  </si>
  <si>
    <t>52-03</t>
  </si>
  <si>
    <t>Възстановяване на храм "Св. Димитър" с Бряговица</t>
  </si>
  <si>
    <t>Закупуване на лек автомобил лизинг</t>
  </si>
  <si>
    <t>Програмни продукти ОУ Асеново</t>
  </si>
  <si>
    <t>Програмни продукти ОУ Виноград</t>
  </si>
  <si>
    <t>Програмни продукти ОУ Кесарево</t>
  </si>
  <si>
    <t>Програмни продукти  НУ Царски извор</t>
  </si>
  <si>
    <t>Проектиране на общ устройствен план на община Стражица</t>
  </si>
  <si>
    <t>Изготвяне на краткосрочна програма за насърчаване използването на енергия от възобновяеми източници и биогорива</t>
  </si>
  <si>
    <t>Ремонт на ул. Ст.Д.Церовски с Царски извор</t>
  </si>
  <si>
    <t>Дейност Изграждане, ремонт и поддържане на уличната мрежа</t>
  </si>
  <si>
    <t>Закупуване на товарен автомобил</t>
  </si>
  <si>
    <t>Дискова косачка</t>
  </si>
  <si>
    <t>ПРИДОБИВАНЕ НА ЗЕМЯ</t>
  </si>
  <si>
    <t>Покупка на имот № 147013 по плана на с. Кесарево</t>
  </si>
  <si>
    <t>54-00</t>
  </si>
  <si>
    <t>Изготвяне на техн.проект за рехабилитация на парк в УПИ ІV, кв. 102 гр. Стражица - втори етап</t>
  </si>
  <si>
    <t>Доставка на двустепенна нафтова горелка</t>
  </si>
  <si>
    <t>Дейност Дневен център Г. Сеновец</t>
  </si>
  <si>
    <t>НА КАПИТАЛОВИ РАЗХОДИ КЪМ 31.12.2013 г.</t>
  </si>
  <si>
    <t>52-19</t>
  </si>
  <si>
    <t>За преодоляване на последици от вредно въздействие на води през януари 2012 г. - укрепване на мост на ул. "Александър Стамболийски" с. Сушица</t>
  </si>
  <si>
    <t>Врати с паник бутони СОУ Стражица</t>
  </si>
  <si>
    <t>Музикална уредба СОУ Ст-ца</t>
  </si>
  <si>
    <t>Лицензи за СОУ Ст-ца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</si>
</sst>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3" fontId="0" fillId="0" borderId="1" xfId="17" applyFont="1" applyFill="1" applyBorder="1" applyAlignment="1">
      <alignment horizontal="left" vertical="top" wrapText="1"/>
    </xf>
    <xf numFmtId="43" fontId="0" fillId="0" borderId="1" xfId="17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0" fillId="0" borderId="1" xfId="17" applyFont="1" applyBorder="1" applyAlignment="1">
      <alignment horizontal="left" wrapText="1"/>
    </xf>
    <xf numFmtId="0" fontId="0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43" fontId="0" fillId="0" borderId="0" xfId="17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workbookViewId="0" topLeftCell="A1">
      <selection activeCell="B8" sqref="B8"/>
    </sheetView>
  </sheetViews>
  <sheetFormatPr defaultColWidth="9.140625" defaultRowHeight="12.75"/>
  <cols>
    <col min="1" max="1" width="56.7109375" style="0" customWidth="1"/>
    <col min="2" max="2" width="32.8515625" style="0" customWidth="1"/>
    <col min="3" max="3" width="6.140625" style="0" customWidth="1"/>
    <col min="4" max="4" width="11.00390625" style="0" customWidth="1"/>
    <col min="5" max="5" width="12.7109375" style="0" customWidth="1"/>
    <col min="6" max="6" width="13.140625" style="0" customWidth="1"/>
    <col min="7" max="7" width="9.421875" style="0" customWidth="1"/>
    <col min="8" max="8" width="8.00390625" style="0" customWidth="1"/>
    <col min="9" max="9" width="8.140625" style="0" customWidth="1"/>
    <col min="10" max="10" width="12.57421875" style="0" customWidth="1"/>
    <col min="11" max="11" width="19.00390625" style="0" customWidth="1"/>
  </cols>
  <sheetData>
    <row r="1" spans="1:7" ht="15">
      <c r="A1" s="81" t="s">
        <v>116</v>
      </c>
      <c r="B1" s="81"/>
      <c r="C1" s="81"/>
      <c r="D1" s="81"/>
      <c r="E1" s="81"/>
      <c r="F1" s="81"/>
      <c r="G1" s="81"/>
    </row>
    <row r="2" spans="1:8" ht="15">
      <c r="A2" s="81" t="s">
        <v>151</v>
      </c>
      <c r="B2" s="81"/>
      <c r="C2" s="81"/>
      <c r="D2" s="81"/>
      <c r="E2" s="81"/>
      <c r="F2" s="81"/>
      <c r="G2" s="81"/>
      <c r="H2" s="22"/>
    </row>
    <row r="3" spans="1:8" ht="15">
      <c r="A3" s="81" t="s">
        <v>117</v>
      </c>
      <c r="B3" s="81"/>
      <c r="C3" s="81"/>
      <c r="D3" s="81"/>
      <c r="E3" s="81"/>
      <c r="F3" s="81"/>
      <c r="G3" s="81"/>
      <c r="H3" s="22"/>
    </row>
    <row r="4" spans="1:8" ht="15">
      <c r="A4" s="65"/>
      <c r="B4" s="65"/>
      <c r="C4" s="65"/>
      <c r="D4" s="65"/>
      <c r="E4" s="65"/>
      <c r="F4" s="65"/>
      <c r="G4" s="65"/>
      <c r="H4" s="22"/>
    </row>
    <row r="5" spans="1:8" ht="12.75">
      <c r="A5" s="14" t="s">
        <v>72</v>
      </c>
      <c r="B5" s="14" t="s">
        <v>71</v>
      </c>
      <c r="C5" s="14" t="s">
        <v>77</v>
      </c>
      <c r="D5" s="14" t="s">
        <v>118</v>
      </c>
      <c r="E5" s="14" t="s">
        <v>120</v>
      </c>
      <c r="F5" s="14" t="s">
        <v>78</v>
      </c>
      <c r="G5" s="14" t="s">
        <v>87</v>
      </c>
      <c r="H5" s="42"/>
    </row>
    <row r="6" spans="1:8" ht="12.75">
      <c r="A6" s="5"/>
      <c r="B6" s="5"/>
      <c r="C6" s="5"/>
      <c r="D6" s="15" t="s">
        <v>119</v>
      </c>
      <c r="E6" s="15" t="s">
        <v>119</v>
      </c>
      <c r="F6" s="15"/>
      <c r="G6" s="15" t="s">
        <v>88</v>
      </c>
      <c r="H6" s="42"/>
    </row>
    <row r="7" spans="1:8" ht="12.75">
      <c r="A7" s="82" t="s">
        <v>75</v>
      </c>
      <c r="B7" s="82"/>
      <c r="C7" s="82"/>
      <c r="D7" s="82"/>
      <c r="E7" s="82"/>
      <c r="F7" s="82"/>
      <c r="G7" s="82"/>
      <c r="H7" s="21"/>
    </row>
    <row r="8" spans="1:8" ht="12.75">
      <c r="A8" s="3" t="s">
        <v>76</v>
      </c>
      <c r="B8" s="1"/>
      <c r="C8" s="1"/>
      <c r="D8" s="1"/>
      <c r="E8" s="1"/>
      <c r="F8" s="1"/>
      <c r="G8" s="1"/>
      <c r="H8" s="2"/>
    </row>
    <row r="9" spans="1:8" ht="18" customHeight="1">
      <c r="A9" s="12" t="s">
        <v>15</v>
      </c>
      <c r="B9" s="7" t="s">
        <v>102</v>
      </c>
      <c r="C9" s="30" t="s">
        <v>6</v>
      </c>
      <c r="D9" s="33">
        <v>20000</v>
      </c>
      <c r="E9" s="33">
        <v>13605</v>
      </c>
      <c r="F9" s="33">
        <v>13605</v>
      </c>
      <c r="G9" s="33">
        <f aca="true" t="shared" si="0" ref="G9:G14">E9-F9</f>
        <v>0</v>
      </c>
      <c r="H9" s="49"/>
    </row>
    <row r="10" spans="1:8" ht="25.5" customHeight="1">
      <c r="A10" s="12" t="s">
        <v>16</v>
      </c>
      <c r="B10" s="12" t="s">
        <v>56</v>
      </c>
      <c r="C10" s="30" t="s">
        <v>6</v>
      </c>
      <c r="D10" s="7">
        <v>50000</v>
      </c>
      <c r="E10" s="7">
        <v>54674</v>
      </c>
      <c r="F10" s="33">
        <v>54674</v>
      </c>
      <c r="G10" s="33">
        <f t="shared" si="0"/>
        <v>0</v>
      </c>
      <c r="H10" s="49"/>
    </row>
    <row r="11" spans="1:8" ht="12.75">
      <c r="A11" s="12" t="s">
        <v>18</v>
      </c>
      <c r="B11" s="43" t="s">
        <v>9</v>
      </c>
      <c r="C11" s="30" t="s">
        <v>6</v>
      </c>
      <c r="D11" s="7">
        <v>6670</v>
      </c>
      <c r="E11" s="7">
        <v>0</v>
      </c>
      <c r="F11" s="33">
        <v>0</v>
      </c>
      <c r="G11" s="33">
        <f t="shared" si="0"/>
        <v>0</v>
      </c>
      <c r="H11" s="49"/>
    </row>
    <row r="12" spans="1:8" ht="25.5">
      <c r="A12" s="12" t="s">
        <v>17</v>
      </c>
      <c r="B12" s="39" t="s">
        <v>57</v>
      </c>
      <c r="C12" s="30" t="s">
        <v>6</v>
      </c>
      <c r="D12" s="7">
        <v>14230</v>
      </c>
      <c r="E12" s="7">
        <v>12341</v>
      </c>
      <c r="F12" s="33">
        <v>12341</v>
      </c>
      <c r="G12" s="33">
        <f t="shared" si="0"/>
        <v>0</v>
      </c>
      <c r="H12" s="49"/>
    </row>
    <row r="13" spans="1:8" ht="38.25" customHeight="1">
      <c r="A13" s="51" t="s">
        <v>10</v>
      </c>
      <c r="B13" s="39" t="s">
        <v>103</v>
      </c>
      <c r="C13" s="30" t="s">
        <v>6</v>
      </c>
      <c r="D13" s="7">
        <v>210500</v>
      </c>
      <c r="E13" s="7">
        <v>210500</v>
      </c>
      <c r="F13" s="33">
        <v>210491</v>
      </c>
      <c r="G13" s="33">
        <f t="shared" si="0"/>
        <v>9</v>
      </c>
      <c r="H13" s="49"/>
    </row>
    <row r="14" spans="1:8" ht="40.5" customHeight="1">
      <c r="A14" s="51" t="s">
        <v>11</v>
      </c>
      <c r="B14" s="39" t="s">
        <v>103</v>
      </c>
      <c r="C14" s="30" t="s">
        <v>6</v>
      </c>
      <c r="D14" s="7">
        <v>10000</v>
      </c>
      <c r="E14" s="7">
        <v>10000</v>
      </c>
      <c r="F14" s="33">
        <v>10000</v>
      </c>
      <c r="G14" s="33">
        <f t="shared" si="0"/>
        <v>0</v>
      </c>
      <c r="H14" s="49"/>
    </row>
    <row r="15" spans="1:8" ht="12.75">
      <c r="A15" s="4" t="s">
        <v>81</v>
      </c>
      <c r="B15" s="39"/>
      <c r="C15" s="11"/>
      <c r="D15" s="3">
        <f>SUM(D9:D14)</f>
        <v>311400</v>
      </c>
      <c r="E15" s="5">
        <f>SUM(E9:E14)</f>
        <v>301120</v>
      </c>
      <c r="F15" s="44">
        <f>SUM(F9:F14)</f>
        <v>301111</v>
      </c>
      <c r="G15" s="44">
        <f>SUM(G9:G14)</f>
        <v>9</v>
      </c>
      <c r="H15" s="8"/>
    </row>
    <row r="16" spans="1:8" ht="12.75">
      <c r="A16" s="27" t="s">
        <v>80</v>
      </c>
      <c r="B16" s="39"/>
      <c r="C16" s="11"/>
      <c r="D16" s="3"/>
      <c r="E16" s="5"/>
      <c r="F16" s="44"/>
      <c r="G16" s="44"/>
      <c r="H16" s="8"/>
    </row>
    <row r="17" spans="1:8" ht="12.75">
      <c r="A17" s="12" t="s">
        <v>13</v>
      </c>
      <c r="B17" s="7" t="s">
        <v>5</v>
      </c>
      <c r="C17" s="11" t="s">
        <v>54</v>
      </c>
      <c r="D17" s="3">
        <v>18000</v>
      </c>
      <c r="E17" s="3">
        <v>18000</v>
      </c>
      <c r="F17" s="44">
        <v>17880</v>
      </c>
      <c r="G17" s="44">
        <f aca="true" t="shared" si="1" ref="G17:G23">E17-F17</f>
        <v>120</v>
      </c>
      <c r="H17" s="8"/>
    </row>
    <row r="18" spans="1:8" ht="30.75" customHeight="1">
      <c r="A18" s="51" t="s">
        <v>12</v>
      </c>
      <c r="B18" s="7" t="s">
        <v>0</v>
      </c>
      <c r="C18" s="30" t="s">
        <v>8</v>
      </c>
      <c r="D18" s="7">
        <v>13000</v>
      </c>
      <c r="E18" s="7">
        <v>13000</v>
      </c>
      <c r="F18" s="33">
        <v>13000</v>
      </c>
      <c r="G18" s="33">
        <f t="shared" si="1"/>
        <v>0</v>
      </c>
      <c r="H18" s="49"/>
    </row>
    <row r="19" spans="1:8" ht="25.5">
      <c r="A19" s="12" t="s">
        <v>19</v>
      </c>
      <c r="B19" s="7" t="s">
        <v>0</v>
      </c>
      <c r="C19" s="30" t="s">
        <v>8</v>
      </c>
      <c r="D19" s="7">
        <v>15000</v>
      </c>
      <c r="E19" s="7">
        <v>15000</v>
      </c>
      <c r="F19" s="33">
        <v>15000</v>
      </c>
      <c r="G19" s="33">
        <f t="shared" si="1"/>
        <v>0</v>
      </c>
      <c r="H19" s="49"/>
    </row>
    <row r="20" spans="1:8" ht="25.5">
      <c r="A20" s="51" t="s">
        <v>14</v>
      </c>
      <c r="B20" s="12" t="s">
        <v>55</v>
      </c>
      <c r="C20" s="30" t="s">
        <v>70</v>
      </c>
      <c r="D20" s="7">
        <v>30000</v>
      </c>
      <c r="E20" s="7">
        <v>30000</v>
      </c>
      <c r="F20" s="33">
        <v>30000</v>
      </c>
      <c r="G20" s="33">
        <f t="shared" si="1"/>
        <v>0</v>
      </c>
      <c r="H20" s="49"/>
    </row>
    <row r="21" spans="1:8" ht="12.75">
      <c r="A21" s="51" t="s">
        <v>139</v>
      </c>
      <c r="B21" s="7" t="s">
        <v>0</v>
      </c>
      <c r="C21" s="30" t="s">
        <v>70</v>
      </c>
      <c r="D21" s="7"/>
      <c r="E21" s="7">
        <v>7000</v>
      </c>
      <c r="F21" s="33">
        <v>7000</v>
      </c>
      <c r="G21" s="33">
        <f t="shared" si="1"/>
        <v>0</v>
      </c>
      <c r="H21" s="49"/>
    </row>
    <row r="22" spans="1:8" ht="38.25">
      <c r="A22" s="51" t="s">
        <v>140</v>
      </c>
      <c r="B22" s="7" t="s">
        <v>0</v>
      </c>
      <c r="C22" s="30" t="s">
        <v>70</v>
      </c>
      <c r="D22" s="7"/>
      <c r="E22" s="7">
        <v>8280</v>
      </c>
      <c r="F22" s="33">
        <v>8280</v>
      </c>
      <c r="G22" s="33">
        <f t="shared" si="1"/>
        <v>0</v>
      </c>
      <c r="H22" s="49"/>
    </row>
    <row r="23" spans="1:8" ht="38.25" customHeight="1">
      <c r="A23" s="12" t="s">
        <v>7</v>
      </c>
      <c r="B23" s="7" t="s">
        <v>2</v>
      </c>
      <c r="C23" s="30" t="s">
        <v>70</v>
      </c>
      <c r="D23" s="7">
        <v>5000</v>
      </c>
      <c r="E23" s="7">
        <v>0</v>
      </c>
      <c r="F23" s="26">
        <v>0</v>
      </c>
      <c r="G23" s="26">
        <f t="shared" si="1"/>
        <v>0</v>
      </c>
      <c r="H23" s="49"/>
    </row>
    <row r="24" spans="1:8" ht="12.75">
      <c r="A24" s="4" t="s">
        <v>73</v>
      </c>
      <c r="B24" s="7"/>
      <c r="C24" s="11" t="s">
        <v>70</v>
      </c>
      <c r="D24" s="3">
        <f>SUM(D18:D23)</f>
        <v>63000</v>
      </c>
      <c r="E24" s="3">
        <f>SUM(E18:E23)</f>
        <v>73280</v>
      </c>
      <c r="F24" s="27">
        <f>SUM(F18:F23)</f>
        <v>73280</v>
      </c>
      <c r="G24" s="27">
        <f>SUM(G18:G23)</f>
        <v>0</v>
      </c>
      <c r="H24" s="8"/>
    </row>
    <row r="25" spans="1:14" ht="12.75">
      <c r="A25" s="4" t="s">
        <v>84</v>
      </c>
      <c r="B25" s="29"/>
      <c r="C25" s="30"/>
      <c r="D25" s="3">
        <f>D17+D24</f>
        <v>81000</v>
      </c>
      <c r="E25" s="3">
        <f>E17+E24</f>
        <v>91280</v>
      </c>
      <c r="F25" s="3">
        <f>F17+F24</f>
        <v>91160</v>
      </c>
      <c r="G25" s="3">
        <f>G17+G24</f>
        <v>120</v>
      </c>
      <c r="H25" s="32"/>
      <c r="J25" s="8"/>
      <c r="K25" s="2"/>
      <c r="L25" s="2"/>
      <c r="M25" s="2"/>
      <c r="N25" s="2"/>
    </row>
    <row r="26" spans="1:14" ht="12.75">
      <c r="A26" s="19" t="s">
        <v>82</v>
      </c>
      <c r="B26" s="7"/>
      <c r="C26" s="7"/>
      <c r="D26" s="3">
        <f>D15+D25</f>
        <v>392400</v>
      </c>
      <c r="E26" s="3">
        <f>E15+E25</f>
        <v>392400</v>
      </c>
      <c r="F26" s="3">
        <f>F15+F25</f>
        <v>392271</v>
      </c>
      <c r="G26" s="3">
        <f>G15+G25</f>
        <v>129</v>
      </c>
      <c r="H26" s="60"/>
      <c r="J26" s="31"/>
      <c r="K26" s="2"/>
      <c r="L26" s="2"/>
      <c r="M26" s="2"/>
      <c r="N26" s="2"/>
    </row>
    <row r="27" spans="1:14" ht="12.75">
      <c r="A27" s="19"/>
      <c r="B27" s="7"/>
      <c r="C27" s="7"/>
      <c r="D27" s="3"/>
      <c r="E27" s="3"/>
      <c r="F27" s="3"/>
      <c r="G27" s="3"/>
      <c r="H27" s="60"/>
      <c r="J27" s="31"/>
      <c r="K27" s="2"/>
      <c r="L27" s="2"/>
      <c r="M27" s="2"/>
      <c r="N27" s="2"/>
    </row>
    <row r="28" spans="1:8" ht="12.75">
      <c r="A28" s="79" t="s">
        <v>83</v>
      </c>
      <c r="B28" s="79"/>
      <c r="C28" s="79"/>
      <c r="D28" s="79"/>
      <c r="E28" s="79"/>
      <c r="F28" s="79"/>
      <c r="G28" s="79"/>
      <c r="H28" s="18"/>
    </row>
    <row r="29" spans="1:8" ht="12.75">
      <c r="A29" s="3" t="s">
        <v>76</v>
      </c>
      <c r="B29" s="7"/>
      <c r="C29" s="7"/>
      <c r="D29" s="7"/>
      <c r="E29" s="7"/>
      <c r="F29" s="7"/>
      <c r="G29" s="7"/>
      <c r="H29" s="41"/>
    </row>
    <row r="30" spans="1:8" ht="12.75">
      <c r="A30" s="12" t="s">
        <v>20</v>
      </c>
      <c r="B30" s="7" t="s">
        <v>0</v>
      </c>
      <c r="C30" s="34" t="s">
        <v>6</v>
      </c>
      <c r="D30" s="7">
        <v>10737</v>
      </c>
      <c r="E30" s="7">
        <v>10737</v>
      </c>
      <c r="F30" s="33">
        <v>10737</v>
      </c>
      <c r="G30" s="33">
        <f>E30-F30</f>
        <v>0</v>
      </c>
      <c r="H30" s="49"/>
    </row>
    <row r="31" spans="1:8" ht="25.5">
      <c r="A31" s="12" t="s">
        <v>21</v>
      </c>
      <c r="B31" s="7" t="s">
        <v>0</v>
      </c>
      <c r="C31" s="34" t="s">
        <v>6</v>
      </c>
      <c r="D31" s="7">
        <v>5050</v>
      </c>
      <c r="E31" s="7">
        <v>5050</v>
      </c>
      <c r="F31" s="33">
        <v>5050</v>
      </c>
      <c r="G31" s="33">
        <f aca="true" t="shared" si="2" ref="G31:G58">E31-F31</f>
        <v>0</v>
      </c>
      <c r="H31" s="49"/>
    </row>
    <row r="32" spans="1:8" ht="12.75">
      <c r="A32" s="12" t="s">
        <v>22</v>
      </c>
      <c r="B32" s="7" t="s">
        <v>0</v>
      </c>
      <c r="C32" s="34" t="s">
        <v>6</v>
      </c>
      <c r="D32" s="7">
        <v>14288</v>
      </c>
      <c r="E32" s="7">
        <v>14288</v>
      </c>
      <c r="F32" s="33">
        <v>0</v>
      </c>
      <c r="G32" s="33">
        <f t="shared" si="2"/>
        <v>14288</v>
      </c>
      <c r="H32" s="49"/>
    </row>
    <row r="33" spans="1:8" ht="18" customHeight="1">
      <c r="A33" s="12" t="s">
        <v>23</v>
      </c>
      <c r="B33" s="7" t="s">
        <v>0</v>
      </c>
      <c r="C33" s="34" t="s">
        <v>6</v>
      </c>
      <c r="D33" s="7">
        <v>8771</v>
      </c>
      <c r="E33" s="7">
        <v>8771</v>
      </c>
      <c r="F33" s="33">
        <v>8771</v>
      </c>
      <c r="G33" s="33">
        <f t="shared" si="2"/>
        <v>0</v>
      </c>
      <c r="H33" s="49"/>
    </row>
    <row r="34" spans="1:8" ht="18.75" customHeight="1">
      <c r="A34" s="12" t="s">
        <v>26</v>
      </c>
      <c r="B34" s="7" t="s">
        <v>0</v>
      </c>
      <c r="C34" s="34" t="s">
        <v>6</v>
      </c>
      <c r="D34" s="7">
        <v>15045</v>
      </c>
      <c r="E34" s="7">
        <v>15045</v>
      </c>
      <c r="F34" s="33">
        <v>15044</v>
      </c>
      <c r="G34" s="33">
        <f t="shared" si="2"/>
        <v>1</v>
      </c>
      <c r="H34" s="49"/>
    </row>
    <row r="35" spans="1:8" ht="25.5">
      <c r="A35" s="12" t="s">
        <v>27</v>
      </c>
      <c r="B35" s="7" t="s">
        <v>0</v>
      </c>
      <c r="C35" s="34" t="s">
        <v>6</v>
      </c>
      <c r="D35" s="7">
        <v>4408</v>
      </c>
      <c r="E35" s="7">
        <v>4408</v>
      </c>
      <c r="F35" s="33">
        <v>4408</v>
      </c>
      <c r="G35" s="33">
        <f t="shared" si="2"/>
        <v>0</v>
      </c>
      <c r="H35" s="49"/>
    </row>
    <row r="36" spans="1:8" ht="12.75">
      <c r="A36" s="12" t="s">
        <v>35</v>
      </c>
      <c r="B36" s="7" t="s">
        <v>0</v>
      </c>
      <c r="C36" s="25" t="s">
        <v>6</v>
      </c>
      <c r="D36" s="7">
        <v>5219</v>
      </c>
      <c r="E36" s="7">
        <v>5219</v>
      </c>
      <c r="F36" s="26">
        <v>5219</v>
      </c>
      <c r="G36" s="33">
        <f t="shared" si="2"/>
        <v>0</v>
      </c>
      <c r="H36" s="49"/>
    </row>
    <row r="37" spans="1:8" ht="12.75">
      <c r="A37" s="12" t="s">
        <v>37</v>
      </c>
      <c r="B37" s="7" t="s">
        <v>0</v>
      </c>
      <c r="C37" s="34" t="s">
        <v>6</v>
      </c>
      <c r="D37" s="7">
        <v>4254</v>
      </c>
      <c r="E37" s="7">
        <v>4254</v>
      </c>
      <c r="F37" s="33">
        <v>4254</v>
      </c>
      <c r="G37" s="33">
        <f t="shared" si="2"/>
        <v>0</v>
      </c>
      <c r="H37" s="49"/>
    </row>
    <row r="38" spans="1:8" ht="12.75">
      <c r="A38" s="7" t="s">
        <v>38</v>
      </c>
      <c r="B38" s="7" t="s">
        <v>0</v>
      </c>
      <c r="C38" s="34" t="s">
        <v>6</v>
      </c>
      <c r="D38" s="7">
        <v>3415</v>
      </c>
      <c r="E38" s="7">
        <v>3415</v>
      </c>
      <c r="F38" s="33">
        <v>0</v>
      </c>
      <c r="G38" s="33">
        <f t="shared" si="2"/>
        <v>3415</v>
      </c>
      <c r="H38" s="49"/>
    </row>
    <row r="39" spans="1:8" ht="12.75">
      <c r="A39" s="12" t="s">
        <v>40</v>
      </c>
      <c r="B39" s="7" t="s">
        <v>0</v>
      </c>
      <c r="C39" s="34" t="s">
        <v>6</v>
      </c>
      <c r="D39" s="7">
        <v>29833</v>
      </c>
      <c r="E39" s="7">
        <v>29833</v>
      </c>
      <c r="F39" s="33">
        <v>0</v>
      </c>
      <c r="G39" s="33">
        <f t="shared" si="2"/>
        <v>29833</v>
      </c>
      <c r="H39" s="49"/>
    </row>
    <row r="40" spans="1:8" ht="38.25">
      <c r="A40" s="24" t="s">
        <v>91</v>
      </c>
      <c r="B40" s="28" t="s">
        <v>92</v>
      </c>
      <c r="C40" s="34" t="s">
        <v>6</v>
      </c>
      <c r="D40" s="33">
        <v>22761</v>
      </c>
      <c r="E40" s="33">
        <v>22761</v>
      </c>
      <c r="F40" s="33">
        <v>16093</v>
      </c>
      <c r="G40" s="33">
        <f t="shared" si="2"/>
        <v>6668</v>
      </c>
      <c r="H40" s="49"/>
    </row>
    <row r="41" spans="1:8" ht="26.25" customHeight="1">
      <c r="A41" s="24" t="s">
        <v>111</v>
      </c>
      <c r="B41" s="28" t="s">
        <v>110</v>
      </c>
      <c r="C41" s="34" t="s">
        <v>6</v>
      </c>
      <c r="D41" s="33"/>
      <c r="E41" s="33">
        <v>195487</v>
      </c>
      <c r="F41" s="33">
        <v>189078</v>
      </c>
      <c r="G41" s="33">
        <f t="shared" si="2"/>
        <v>6409</v>
      </c>
      <c r="H41" s="49"/>
    </row>
    <row r="42" spans="1:8" ht="39" customHeight="1">
      <c r="A42" s="24" t="s">
        <v>153</v>
      </c>
      <c r="B42" s="28" t="s">
        <v>110</v>
      </c>
      <c r="C42" s="34" t="s">
        <v>6</v>
      </c>
      <c r="D42" s="33"/>
      <c r="E42" s="33">
        <v>320438</v>
      </c>
      <c r="F42" s="33"/>
      <c r="G42" s="33">
        <f t="shared" si="2"/>
        <v>320438</v>
      </c>
      <c r="H42" s="49"/>
    </row>
    <row r="43" spans="1:8" ht="29.25" customHeight="1">
      <c r="A43" s="24" t="s">
        <v>128</v>
      </c>
      <c r="B43" s="28" t="s">
        <v>113</v>
      </c>
      <c r="C43" s="34" t="s">
        <v>6</v>
      </c>
      <c r="D43" s="33"/>
      <c r="E43" s="33">
        <v>6935</v>
      </c>
      <c r="F43" s="33">
        <v>6935</v>
      </c>
      <c r="G43" s="33">
        <f t="shared" si="2"/>
        <v>0</v>
      </c>
      <c r="H43" s="49"/>
    </row>
    <row r="44" spans="1:8" ht="14.25" customHeight="1">
      <c r="A44" s="12" t="s">
        <v>28</v>
      </c>
      <c r="B44" s="7" t="s">
        <v>102</v>
      </c>
      <c r="C44" s="35" t="s">
        <v>6</v>
      </c>
      <c r="D44" s="7">
        <v>5931</v>
      </c>
      <c r="E44" s="7">
        <v>5931</v>
      </c>
      <c r="F44" s="33">
        <v>5931</v>
      </c>
      <c r="G44" s="33">
        <f t="shared" si="2"/>
        <v>0</v>
      </c>
      <c r="H44" s="49"/>
    </row>
    <row r="45" spans="1:8" ht="25.5">
      <c r="A45" s="13" t="s">
        <v>122</v>
      </c>
      <c r="B45" s="7" t="s">
        <v>102</v>
      </c>
      <c r="C45" s="30" t="s">
        <v>6</v>
      </c>
      <c r="D45" s="7">
        <v>16689</v>
      </c>
      <c r="E45" s="7">
        <v>16689</v>
      </c>
      <c r="F45" s="26">
        <v>0</v>
      </c>
      <c r="G45" s="26">
        <f t="shared" si="2"/>
        <v>16689</v>
      </c>
      <c r="H45" s="49"/>
    </row>
    <row r="46" spans="1:11" ht="24.75" customHeight="1">
      <c r="A46" s="13" t="s">
        <v>122</v>
      </c>
      <c r="B46" s="7" t="s">
        <v>102</v>
      </c>
      <c r="C46" s="11" t="s">
        <v>123</v>
      </c>
      <c r="D46" s="7"/>
      <c r="E46" s="7"/>
      <c r="F46" s="27">
        <v>-15683</v>
      </c>
      <c r="G46" s="27">
        <f t="shared" si="2"/>
        <v>15683</v>
      </c>
      <c r="H46" s="54"/>
      <c r="I46" s="56"/>
      <c r="J46" s="56"/>
      <c r="K46" s="56"/>
    </row>
    <row r="47" spans="1:8" ht="12.75">
      <c r="A47" s="12" t="s">
        <v>25</v>
      </c>
      <c r="B47" s="36" t="s">
        <v>58</v>
      </c>
      <c r="C47" s="35" t="s">
        <v>6</v>
      </c>
      <c r="D47" s="7">
        <v>11396</v>
      </c>
      <c r="E47" s="7"/>
      <c r="F47" s="33">
        <v>0</v>
      </c>
      <c r="G47" s="33">
        <f t="shared" si="2"/>
        <v>0</v>
      </c>
      <c r="H47" s="49"/>
    </row>
    <row r="48" spans="1:8" ht="40.5" customHeight="1">
      <c r="A48" s="12" t="s">
        <v>66</v>
      </c>
      <c r="B48" s="36" t="s">
        <v>68</v>
      </c>
      <c r="C48" s="30" t="s">
        <v>6</v>
      </c>
      <c r="D48" s="7">
        <v>7893</v>
      </c>
      <c r="E48" s="7">
        <v>7893</v>
      </c>
      <c r="F48" s="26">
        <v>0</v>
      </c>
      <c r="G48" s="26">
        <f t="shared" si="2"/>
        <v>7893</v>
      </c>
      <c r="H48" s="49"/>
    </row>
    <row r="49" spans="1:8" ht="39" customHeight="1">
      <c r="A49" s="12" t="s">
        <v>109</v>
      </c>
      <c r="B49" s="36" t="s">
        <v>59</v>
      </c>
      <c r="C49" s="30" t="s">
        <v>6</v>
      </c>
      <c r="D49" s="7">
        <v>26919</v>
      </c>
      <c r="E49" s="7"/>
      <c r="F49" s="26">
        <v>0</v>
      </c>
      <c r="G49" s="26">
        <f t="shared" si="2"/>
        <v>0</v>
      </c>
      <c r="H49" s="49"/>
    </row>
    <row r="50" spans="1:11" ht="25.5">
      <c r="A50" s="12" t="s">
        <v>24</v>
      </c>
      <c r="B50" s="12" t="s">
        <v>55</v>
      </c>
      <c r="C50" s="30" t="s">
        <v>6</v>
      </c>
      <c r="D50" s="7">
        <v>8000</v>
      </c>
      <c r="E50" s="7">
        <v>8000</v>
      </c>
      <c r="F50" s="26">
        <v>0</v>
      </c>
      <c r="G50" s="26">
        <f t="shared" si="2"/>
        <v>8000</v>
      </c>
      <c r="H50" s="49"/>
      <c r="I50" s="42"/>
      <c r="J50" s="21"/>
      <c r="K50" s="21"/>
    </row>
    <row r="51" spans="1:11" ht="25.5">
      <c r="A51" s="12" t="s">
        <v>29</v>
      </c>
      <c r="B51" s="12" t="s">
        <v>55</v>
      </c>
      <c r="C51" s="30" t="s">
        <v>6</v>
      </c>
      <c r="D51" s="7">
        <v>5850</v>
      </c>
      <c r="E51" s="7">
        <v>5850</v>
      </c>
      <c r="F51" s="26">
        <v>4999</v>
      </c>
      <c r="G51" s="26">
        <f t="shared" si="2"/>
        <v>851</v>
      </c>
      <c r="H51" s="49"/>
      <c r="I51" s="2"/>
      <c r="J51" s="42"/>
      <c r="K51" s="42"/>
    </row>
    <row r="52" spans="1:11" ht="25.5">
      <c r="A52" s="7" t="s">
        <v>39</v>
      </c>
      <c r="B52" s="12" t="s">
        <v>55</v>
      </c>
      <c r="C52" s="30" t="s">
        <v>6</v>
      </c>
      <c r="D52" s="7">
        <v>8370</v>
      </c>
      <c r="E52" s="7">
        <v>8370</v>
      </c>
      <c r="F52" s="26">
        <v>0</v>
      </c>
      <c r="G52" s="26">
        <f t="shared" si="2"/>
        <v>8370</v>
      </c>
      <c r="H52" s="49"/>
      <c r="I52" s="42"/>
      <c r="J52" s="2"/>
      <c r="K52" s="2"/>
    </row>
    <row r="53" spans="1:11" ht="12.75">
      <c r="A53" s="12" t="s">
        <v>34</v>
      </c>
      <c r="B53" s="7" t="s">
        <v>9</v>
      </c>
      <c r="C53" s="30" t="s">
        <v>6</v>
      </c>
      <c r="D53" s="12">
        <v>17792</v>
      </c>
      <c r="E53" s="12"/>
      <c r="F53" s="26">
        <v>0</v>
      </c>
      <c r="G53" s="26">
        <f t="shared" si="2"/>
        <v>0</v>
      </c>
      <c r="H53" s="49"/>
      <c r="I53" s="42"/>
      <c r="J53" s="2"/>
      <c r="K53" s="2"/>
    </row>
    <row r="54" spans="1:11" ht="25.5">
      <c r="A54" s="12" t="s">
        <v>141</v>
      </c>
      <c r="B54" s="12" t="s">
        <v>142</v>
      </c>
      <c r="C54" s="30" t="s">
        <v>6</v>
      </c>
      <c r="D54" s="12"/>
      <c r="E54" s="12">
        <v>26554</v>
      </c>
      <c r="F54" s="26">
        <v>25532</v>
      </c>
      <c r="G54" s="26">
        <f>E54-F54</f>
        <v>1022</v>
      </c>
      <c r="H54" s="49"/>
      <c r="I54" s="42"/>
      <c r="J54" s="2"/>
      <c r="K54" s="2"/>
    </row>
    <row r="55" spans="1:11" ht="12.75">
      <c r="A55" s="12" t="s">
        <v>30</v>
      </c>
      <c r="B55" s="7" t="s">
        <v>5</v>
      </c>
      <c r="C55" s="30" t="s">
        <v>6</v>
      </c>
      <c r="D55" s="7">
        <v>10774</v>
      </c>
      <c r="E55" s="7">
        <v>10774</v>
      </c>
      <c r="F55" s="26">
        <v>10592</v>
      </c>
      <c r="G55" s="26">
        <f t="shared" si="2"/>
        <v>182</v>
      </c>
      <c r="H55" s="49"/>
      <c r="I55" s="42"/>
      <c r="J55" s="2"/>
      <c r="K55" s="2"/>
    </row>
    <row r="56" spans="1:11" ht="16.5" customHeight="1">
      <c r="A56" s="61" t="s">
        <v>4</v>
      </c>
      <c r="B56" s="43"/>
      <c r="C56" s="45"/>
      <c r="D56" s="43"/>
      <c r="E56" s="43"/>
      <c r="F56" s="17"/>
      <c r="G56" s="17"/>
      <c r="H56" s="49"/>
      <c r="I56" s="42"/>
      <c r="J56" s="2"/>
      <c r="K56" s="2"/>
    </row>
    <row r="57" spans="1:11" ht="26.25" customHeight="1">
      <c r="A57" s="38" t="s">
        <v>3</v>
      </c>
      <c r="B57" s="59" t="s">
        <v>2</v>
      </c>
      <c r="C57" s="35" t="s">
        <v>6</v>
      </c>
      <c r="D57" s="6">
        <v>27054</v>
      </c>
      <c r="E57" s="6">
        <v>27054</v>
      </c>
      <c r="F57" s="33">
        <v>0</v>
      </c>
      <c r="G57" s="33">
        <f>E57-F57</f>
        <v>27054</v>
      </c>
      <c r="H57" s="49"/>
      <c r="I57" s="42"/>
      <c r="J57" s="2"/>
      <c r="K57" s="2"/>
    </row>
    <row r="58" spans="1:11" ht="28.5" customHeight="1">
      <c r="A58" s="12" t="s">
        <v>17</v>
      </c>
      <c r="B58" s="12" t="s">
        <v>57</v>
      </c>
      <c r="C58" s="30" t="s">
        <v>6</v>
      </c>
      <c r="D58" s="7">
        <v>15000</v>
      </c>
      <c r="E58" s="7">
        <v>15000</v>
      </c>
      <c r="F58" s="26"/>
      <c r="G58" s="26">
        <f t="shared" si="2"/>
        <v>15000</v>
      </c>
      <c r="H58" s="49"/>
      <c r="I58" s="42"/>
      <c r="J58" s="2"/>
      <c r="K58" s="2"/>
    </row>
    <row r="59" spans="1:11" ht="12.75">
      <c r="A59" s="4" t="s">
        <v>81</v>
      </c>
      <c r="B59" s="3"/>
      <c r="C59" s="11"/>
      <c r="D59" s="3">
        <f>SUM(D30:D58)</f>
        <v>285449</v>
      </c>
      <c r="E59" s="3">
        <f>SUM(E30:E58)</f>
        <v>778756</v>
      </c>
      <c r="F59" s="27">
        <f>F30+F31+F32+F33+F34+F35+F36+F37+F38+F39+F40+F41+F43+F44+F48+F49+F50+F51+F52+F53+F55+F57+F58+F54</f>
        <v>312643</v>
      </c>
      <c r="G59" s="27">
        <f>E59-F59</f>
        <v>466113</v>
      </c>
      <c r="H59" s="8"/>
      <c r="I59" s="42"/>
      <c r="J59" s="2"/>
      <c r="K59" s="2"/>
    </row>
    <row r="60" spans="1:11" ht="12.75">
      <c r="A60" s="3" t="s">
        <v>79</v>
      </c>
      <c r="B60" s="3"/>
      <c r="C60" s="11"/>
      <c r="D60" s="3"/>
      <c r="E60" s="3"/>
      <c r="F60" s="26"/>
      <c r="G60" s="27"/>
      <c r="H60" s="8"/>
      <c r="I60" s="2"/>
      <c r="J60" s="32"/>
      <c r="K60" s="32"/>
    </row>
    <row r="61" spans="1:11" ht="12.75">
      <c r="A61" s="12" t="s">
        <v>46</v>
      </c>
      <c r="B61" s="7" t="s">
        <v>0</v>
      </c>
      <c r="C61" s="30" t="s">
        <v>90</v>
      </c>
      <c r="D61" s="7">
        <v>4300</v>
      </c>
      <c r="E61" s="7">
        <v>4300</v>
      </c>
      <c r="F61" s="26">
        <v>2985</v>
      </c>
      <c r="G61" s="26">
        <f aca="true" t="shared" si="3" ref="G61:G94">E61-F61</f>
        <v>1315</v>
      </c>
      <c r="H61" s="49"/>
      <c r="J61" s="16"/>
      <c r="K61" s="16"/>
    </row>
    <row r="62" spans="1:8" ht="18" customHeight="1">
      <c r="A62" s="12" t="s">
        <v>48</v>
      </c>
      <c r="B62" s="7" t="s">
        <v>0</v>
      </c>
      <c r="C62" s="30" t="s">
        <v>90</v>
      </c>
      <c r="D62" s="7">
        <v>2280</v>
      </c>
      <c r="E62" s="7"/>
      <c r="F62" s="26"/>
      <c r="G62" s="26">
        <f t="shared" si="3"/>
        <v>0</v>
      </c>
      <c r="H62" s="49"/>
    </row>
    <row r="63" spans="1:8" ht="12.75">
      <c r="A63" s="12" t="s">
        <v>49</v>
      </c>
      <c r="B63" s="7" t="s">
        <v>0</v>
      </c>
      <c r="C63" s="30" t="s">
        <v>90</v>
      </c>
      <c r="D63" s="7">
        <v>4150</v>
      </c>
      <c r="E63" s="7"/>
      <c r="F63" s="26"/>
      <c r="G63" s="26">
        <f t="shared" si="3"/>
        <v>0</v>
      </c>
      <c r="H63" s="49"/>
    </row>
    <row r="64" spans="1:8" ht="12.75">
      <c r="A64" s="12" t="s">
        <v>114</v>
      </c>
      <c r="B64" s="7" t="s">
        <v>113</v>
      </c>
      <c r="C64" s="30" t="s">
        <v>90</v>
      </c>
      <c r="D64" s="7"/>
      <c r="E64" s="7">
        <v>3627</v>
      </c>
      <c r="F64" s="26">
        <v>3627</v>
      </c>
      <c r="G64" s="26">
        <f t="shared" si="3"/>
        <v>0</v>
      </c>
      <c r="H64" s="49"/>
    </row>
    <row r="65" spans="1:8" ht="12.75">
      <c r="A65" s="4" t="s">
        <v>73</v>
      </c>
      <c r="B65" s="3"/>
      <c r="C65" s="11" t="s">
        <v>90</v>
      </c>
      <c r="D65" s="3">
        <f>SUM(D61:D64)</f>
        <v>10730</v>
      </c>
      <c r="E65" s="3">
        <f>SUM(E61:E64)</f>
        <v>7927</v>
      </c>
      <c r="F65" s="27">
        <f>SUM(F61:F64)</f>
        <v>6612</v>
      </c>
      <c r="G65" s="27">
        <f t="shared" si="3"/>
        <v>1315</v>
      </c>
      <c r="H65" s="8"/>
    </row>
    <row r="66" spans="1:8" ht="12.75">
      <c r="A66" s="10" t="s">
        <v>131</v>
      </c>
      <c r="B66" s="7" t="s">
        <v>113</v>
      </c>
      <c r="C66" s="30" t="s">
        <v>132</v>
      </c>
      <c r="D66" s="7"/>
      <c r="E66" s="7">
        <v>1351</v>
      </c>
      <c r="F66" s="26">
        <v>1351</v>
      </c>
      <c r="G66" s="27">
        <v>0</v>
      </c>
      <c r="H66" s="8"/>
    </row>
    <row r="67" spans="1:8" ht="12.75">
      <c r="A67" s="12" t="s">
        <v>149</v>
      </c>
      <c r="B67" s="7" t="s">
        <v>150</v>
      </c>
      <c r="C67" s="30" t="s">
        <v>132</v>
      </c>
      <c r="D67" s="7"/>
      <c r="E67" s="7">
        <v>2520</v>
      </c>
      <c r="F67" s="26">
        <v>2520</v>
      </c>
      <c r="G67" s="26"/>
      <c r="H67" s="8"/>
    </row>
    <row r="68" spans="1:8" ht="12.75">
      <c r="A68" s="12" t="s">
        <v>48</v>
      </c>
      <c r="B68" s="7" t="s">
        <v>0</v>
      </c>
      <c r="C68" s="30" t="s">
        <v>132</v>
      </c>
      <c r="D68" s="7"/>
      <c r="E68" s="7">
        <v>2280</v>
      </c>
      <c r="F68" s="26">
        <v>2280</v>
      </c>
      <c r="G68" s="26">
        <f>E68-F68</f>
        <v>0</v>
      </c>
      <c r="H68" s="8"/>
    </row>
    <row r="69" spans="1:8" ht="12.75">
      <c r="A69" s="12" t="s">
        <v>49</v>
      </c>
      <c r="B69" s="7" t="s">
        <v>0</v>
      </c>
      <c r="C69" s="30" t="s">
        <v>132</v>
      </c>
      <c r="D69" s="7"/>
      <c r="E69" s="7">
        <v>4150</v>
      </c>
      <c r="F69" s="26">
        <v>4150</v>
      </c>
      <c r="G69" s="26">
        <f>E69-F69</f>
        <v>0</v>
      </c>
      <c r="H69" s="8"/>
    </row>
    <row r="70" spans="1:8" ht="12.75">
      <c r="A70" s="12" t="s">
        <v>155</v>
      </c>
      <c r="B70" s="7" t="s">
        <v>113</v>
      </c>
      <c r="C70" s="30" t="s">
        <v>132</v>
      </c>
      <c r="D70" s="7"/>
      <c r="E70" s="7">
        <v>11436</v>
      </c>
      <c r="F70" s="26">
        <v>11436</v>
      </c>
      <c r="G70" s="26">
        <f>E70-F70</f>
        <v>0</v>
      </c>
      <c r="H70" s="8"/>
    </row>
    <row r="71" spans="1:8" ht="12.75">
      <c r="A71" s="4" t="s">
        <v>73</v>
      </c>
      <c r="B71" s="7"/>
      <c r="C71" s="11" t="s">
        <v>132</v>
      </c>
      <c r="D71" s="7"/>
      <c r="E71" s="27">
        <f>SUM(E66:E70)</f>
        <v>21737</v>
      </c>
      <c r="F71" s="27">
        <f>SUM(F66:F70)</f>
        <v>21737</v>
      </c>
      <c r="G71" s="27">
        <f>SUM(G66:G67)</f>
        <v>0</v>
      </c>
      <c r="H71" s="8"/>
    </row>
    <row r="72" spans="1:8" ht="12.75">
      <c r="A72" s="12" t="s">
        <v>134</v>
      </c>
      <c r="B72" s="7" t="s">
        <v>0</v>
      </c>
      <c r="C72" s="30" t="s">
        <v>61</v>
      </c>
      <c r="D72" s="7">
        <v>15000</v>
      </c>
      <c r="E72" s="7">
        <v>22966</v>
      </c>
      <c r="F72" s="26">
        <v>61000</v>
      </c>
      <c r="G72" s="26">
        <f t="shared" si="3"/>
        <v>-38034</v>
      </c>
      <c r="H72" s="49"/>
    </row>
    <row r="73" spans="1:8" ht="38.25">
      <c r="A73" s="13" t="s">
        <v>67</v>
      </c>
      <c r="B73" s="36" t="s">
        <v>68</v>
      </c>
      <c r="C73" s="30" t="s">
        <v>61</v>
      </c>
      <c r="D73" s="7">
        <v>13357</v>
      </c>
      <c r="E73" s="7">
        <v>13357</v>
      </c>
      <c r="F73" s="26">
        <v>13357</v>
      </c>
      <c r="G73" s="26">
        <f t="shared" si="3"/>
        <v>0</v>
      </c>
      <c r="H73" s="49"/>
    </row>
    <row r="74" spans="1:8" ht="25.5">
      <c r="A74" s="12" t="s">
        <v>64</v>
      </c>
      <c r="B74" s="29" t="s">
        <v>63</v>
      </c>
      <c r="C74" s="30" t="s">
        <v>61</v>
      </c>
      <c r="D74" s="7">
        <v>45203</v>
      </c>
      <c r="E74" s="7">
        <v>45203</v>
      </c>
      <c r="F74" s="26">
        <v>45203</v>
      </c>
      <c r="G74" s="26">
        <f t="shared" si="3"/>
        <v>0</v>
      </c>
      <c r="H74" s="49"/>
    </row>
    <row r="75" spans="1:8" ht="25.5">
      <c r="A75" s="12" t="s">
        <v>44</v>
      </c>
      <c r="B75" s="12" t="s">
        <v>60</v>
      </c>
      <c r="C75" s="30" t="s">
        <v>61</v>
      </c>
      <c r="D75" s="7">
        <v>15000</v>
      </c>
      <c r="E75" s="7">
        <v>0</v>
      </c>
      <c r="F75" s="26">
        <v>0</v>
      </c>
      <c r="G75" s="26">
        <f t="shared" si="3"/>
        <v>0</v>
      </c>
      <c r="H75" s="49"/>
    </row>
    <row r="76" spans="1:8" ht="25.5">
      <c r="A76" s="12" t="s">
        <v>143</v>
      </c>
      <c r="B76" s="12" t="s">
        <v>60</v>
      </c>
      <c r="C76" s="30" t="s">
        <v>61</v>
      </c>
      <c r="D76" s="7"/>
      <c r="E76" s="7">
        <v>5500</v>
      </c>
      <c r="F76" s="26">
        <v>5500</v>
      </c>
      <c r="G76" s="26">
        <f>E76-F76</f>
        <v>0</v>
      </c>
      <c r="H76" s="49"/>
    </row>
    <row r="77" spans="1:8" ht="25.5">
      <c r="A77" s="12" t="s">
        <v>45</v>
      </c>
      <c r="B77" s="12" t="s">
        <v>60</v>
      </c>
      <c r="C77" s="30" t="s">
        <v>61</v>
      </c>
      <c r="D77" s="7">
        <v>15000</v>
      </c>
      <c r="E77" s="7">
        <v>0</v>
      </c>
      <c r="F77" s="26">
        <v>0</v>
      </c>
      <c r="G77" s="26">
        <f t="shared" si="3"/>
        <v>0</v>
      </c>
      <c r="H77" s="49"/>
    </row>
    <row r="78" spans="1:8" ht="12.75">
      <c r="A78" s="4" t="s">
        <v>73</v>
      </c>
      <c r="B78" s="36"/>
      <c r="C78" s="11" t="s">
        <v>61</v>
      </c>
      <c r="D78" s="3">
        <f>SUM(D72:D77)</f>
        <v>103560</v>
      </c>
      <c r="E78" s="3">
        <f>SUM(E72:E77)</f>
        <v>87026</v>
      </c>
      <c r="F78" s="27">
        <f>SUM(F72:F77)</f>
        <v>125060</v>
      </c>
      <c r="G78" s="27">
        <f t="shared" si="3"/>
        <v>-38034</v>
      </c>
      <c r="H78" s="8"/>
    </row>
    <row r="79" spans="1:8" ht="12.75">
      <c r="A79" s="12" t="s">
        <v>47</v>
      </c>
      <c r="B79" s="7" t="s">
        <v>0</v>
      </c>
      <c r="C79" s="30" t="s">
        <v>62</v>
      </c>
      <c r="D79" s="7">
        <v>1900</v>
      </c>
      <c r="E79" s="7">
        <v>1900</v>
      </c>
      <c r="F79" s="26">
        <v>1559</v>
      </c>
      <c r="G79" s="26">
        <f t="shared" si="3"/>
        <v>341</v>
      </c>
      <c r="H79" s="49"/>
    </row>
    <row r="80" spans="1:8" ht="12.75">
      <c r="A80" s="12" t="s">
        <v>112</v>
      </c>
      <c r="B80" s="7" t="s">
        <v>113</v>
      </c>
      <c r="C80" s="30" t="s">
        <v>62</v>
      </c>
      <c r="D80" s="7"/>
      <c r="E80" s="7">
        <v>1168</v>
      </c>
      <c r="F80" s="26">
        <v>1168</v>
      </c>
      <c r="G80" s="26">
        <f t="shared" si="3"/>
        <v>0</v>
      </c>
      <c r="H80" s="49"/>
    </row>
    <row r="81" spans="1:8" ht="25.5">
      <c r="A81" s="12" t="s">
        <v>129</v>
      </c>
      <c r="B81" s="7" t="s">
        <v>113</v>
      </c>
      <c r="C81" s="30" t="s">
        <v>62</v>
      </c>
      <c r="D81" s="7"/>
      <c r="E81" s="7">
        <v>4296</v>
      </c>
      <c r="F81" s="26">
        <v>4296</v>
      </c>
      <c r="G81" s="26">
        <f t="shared" si="3"/>
        <v>0</v>
      </c>
      <c r="H81" s="49"/>
    </row>
    <row r="82" spans="1:8" ht="25.5">
      <c r="A82" s="12" t="s">
        <v>144</v>
      </c>
      <c r="B82" s="12" t="s">
        <v>60</v>
      </c>
      <c r="C82" s="30" t="s">
        <v>62</v>
      </c>
      <c r="D82" s="7">
        <v>0</v>
      </c>
      <c r="E82" s="7">
        <v>2100</v>
      </c>
      <c r="F82" s="26">
        <v>2100</v>
      </c>
      <c r="G82" s="26">
        <f>E82-F82</f>
        <v>0</v>
      </c>
      <c r="H82" s="49"/>
    </row>
    <row r="83" spans="1:8" ht="12.75">
      <c r="A83" s="4" t="s">
        <v>73</v>
      </c>
      <c r="B83" s="7"/>
      <c r="C83" s="11" t="s">
        <v>62</v>
      </c>
      <c r="D83" s="3">
        <f>SUM(D79:D82)</f>
        <v>1900</v>
      </c>
      <c r="E83" s="3">
        <f>SUM(E79:E82)</f>
        <v>9464</v>
      </c>
      <c r="F83" s="3">
        <f>SUM(F79:F82)</f>
        <v>9123</v>
      </c>
      <c r="G83" s="3">
        <f>SUM(G79:G82)</f>
        <v>341</v>
      </c>
      <c r="H83" s="8"/>
    </row>
    <row r="84" spans="1:8" ht="12.75">
      <c r="A84" s="12" t="s">
        <v>36</v>
      </c>
      <c r="B84" s="7" t="s">
        <v>0</v>
      </c>
      <c r="C84" s="30" t="s">
        <v>69</v>
      </c>
      <c r="D84" s="7">
        <v>1979</v>
      </c>
      <c r="E84" s="7">
        <v>1979</v>
      </c>
      <c r="F84" s="26">
        <v>1979</v>
      </c>
      <c r="G84" s="26">
        <f t="shared" si="3"/>
        <v>0</v>
      </c>
      <c r="H84" s="49"/>
    </row>
    <row r="85" spans="1:8" ht="25.5">
      <c r="A85" s="12" t="s">
        <v>124</v>
      </c>
      <c r="B85" s="7" t="s">
        <v>1</v>
      </c>
      <c r="C85" s="30" t="s">
        <v>69</v>
      </c>
      <c r="D85" s="7">
        <v>27346</v>
      </c>
      <c r="E85" s="7">
        <v>27346</v>
      </c>
      <c r="F85" s="26">
        <v>0</v>
      </c>
      <c r="G85" s="26">
        <f t="shared" si="3"/>
        <v>27346</v>
      </c>
      <c r="H85" s="49"/>
    </row>
    <row r="86" spans="1:8" ht="25.5">
      <c r="A86" s="12" t="s">
        <v>124</v>
      </c>
      <c r="B86" s="7" t="s">
        <v>1</v>
      </c>
      <c r="C86" s="11" t="s">
        <v>123</v>
      </c>
      <c r="D86" s="3"/>
      <c r="E86" s="3"/>
      <c r="F86" s="27">
        <v>-27115</v>
      </c>
      <c r="G86" s="27">
        <v>27115</v>
      </c>
      <c r="H86" s="54"/>
    </row>
    <row r="87" spans="1:8" ht="12.75">
      <c r="A87" s="12" t="s">
        <v>31</v>
      </c>
      <c r="B87" s="7" t="s">
        <v>9</v>
      </c>
      <c r="C87" s="30" t="s">
        <v>69</v>
      </c>
      <c r="D87" s="7">
        <v>8078</v>
      </c>
      <c r="E87" s="7">
        <v>8078</v>
      </c>
      <c r="F87" s="26">
        <v>0</v>
      </c>
      <c r="G87" s="26">
        <f t="shared" si="3"/>
        <v>8078</v>
      </c>
      <c r="H87" s="49"/>
    </row>
    <row r="88" spans="1:8" ht="12.75">
      <c r="A88" s="12" t="s">
        <v>32</v>
      </c>
      <c r="B88" s="7" t="s">
        <v>5</v>
      </c>
      <c r="C88" s="30" t="s">
        <v>69</v>
      </c>
      <c r="D88" s="7">
        <v>8012</v>
      </c>
      <c r="E88" s="7">
        <v>8012</v>
      </c>
      <c r="F88" s="26">
        <v>0</v>
      </c>
      <c r="G88" s="26">
        <f t="shared" si="3"/>
        <v>8012</v>
      </c>
      <c r="H88" s="49"/>
    </row>
    <row r="89" spans="1:11" ht="12.75">
      <c r="A89" s="12" t="s">
        <v>33</v>
      </c>
      <c r="B89" s="7" t="s">
        <v>5</v>
      </c>
      <c r="C89" s="30" t="s">
        <v>69</v>
      </c>
      <c r="D89" s="7">
        <v>37702</v>
      </c>
      <c r="E89" s="7">
        <v>0</v>
      </c>
      <c r="F89" s="26"/>
      <c r="G89" s="26">
        <f t="shared" si="3"/>
        <v>0</v>
      </c>
      <c r="H89" s="54"/>
      <c r="I89" s="55"/>
      <c r="J89" s="2"/>
      <c r="K89" s="2"/>
    </row>
    <row r="90" spans="1:9" ht="25.5">
      <c r="A90" s="13" t="s">
        <v>130</v>
      </c>
      <c r="B90" s="12" t="s">
        <v>127</v>
      </c>
      <c r="C90" s="30" t="s">
        <v>69</v>
      </c>
      <c r="D90" s="7"/>
      <c r="E90" s="7">
        <f>1290+1806</f>
        <v>3096</v>
      </c>
      <c r="F90" s="26">
        <v>3096</v>
      </c>
      <c r="G90" s="26">
        <f t="shared" si="3"/>
        <v>0</v>
      </c>
      <c r="H90" s="54"/>
      <c r="I90" s="56"/>
    </row>
    <row r="91" spans="1:8" ht="25.5">
      <c r="A91" s="12" t="s">
        <v>126</v>
      </c>
      <c r="B91" s="12" t="s">
        <v>127</v>
      </c>
      <c r="C91" s="30" t="s">
        <v>69</v>
      </c>
      <c r="D91" s="7"/>
      <c r="E91" s="7">
        <f>980+1371</f>
        <v>2351</v>
      </c>
      <c r="F91" s="26">
        <v>2351</v>
      </c>
      <c r="G91" s="26">
        <f t="shared" si="3"/>
        <v>0</v>
      </c>
      <c r="H91" s="49"/>
    </row>
    <row r="92" spans="1:8" ht="12.75">
      <c r="A92" s="4" t="s">
        <v>73</v>
      </c>
      <c r="B92" s="7"/>
      <c r="C92" s="11" t="s">
        <v>69</v>
      </c>
      <c r="D92" s="3">
        <f>SUM(D84:D91)</f>
        <v>83117</v>
      </c>
      <c r="E92" s="3">
        <f>SUM(E84:E91)</f>
        <v>50862</v>
      </c>
      <c r="F92" s="27">
        <f>F84+F85+F87+F88+F89+F90+F91</f>
        <v>7426</v>
      </c>
      <c r="G92" s="27">
        <f t="shared" si="3"/>
        <v>43436</v>
      </c>
      <c r="H92" s="8"/>
    </row>
    <row r="93" spans="1:8" ht="12.75">
      <c r="A93" s="62" t="s">
        <v>154</v>
      </c>
      <c r="B93" s="7" t="s">
        <v>113</v>
      </c>
      <c r="C93" s="11" t="s">
        <v>152</v>
      </c>
      <c r="D93" s="3"/>
      <c r="E93" s="3">
        <v>7948</v>
      </c>
      <c r="F93" s="27">
        <v>7948</v>
      </c>
      <c r="G93" s="26">
        <f t="shared" si="3"/>
        <v>0</v>
      </c>
      <c r="H93" s="8"/>
    </row>
    <row r="94" spans="1:8" ht="12.75">
      <c r="A94" s="4" t="s">
        <v>107</v>
      </c>
      <c r="B94" s="3"/>
      <c r="C94" s="3"/>
      <c r="D94" s="3">
        <f>D65+D78+D83+D92</f>
        <v>199307</v>
      </c>
      <c r="E94" s="3">
        <f>E65+E78+E83+E92+E71+E93</f>
        <v>184964</v>
      </c>
      <c r="F94" s="3">
        <f>F65+F78+F83+F92+F71+F93</f>
        <v>177906</v>
      </c>
      <c r="G94" s="27">
        <f t="shared" si="3"/>
        <v>7058</v>
      </c>
      <c r="H94" s="32"/>
    </row>
    <row r="95" spans="1:12" ht="12.75">
      <c r="A95" s="27" t="s">
        <v>85</v>
      </c>
      <c r="B95" s="7"/>
      <c r="C95" s="7"/>
      <c r="D95" s="7"/>
      <c r="E95" s="7"/>
      <c r="F95" s="7"/>
      <c r="G95" s="7"/>
      <c r="H95" s="41"/>
      <c r="I95" s="80"/>
      <c r="J95" s="80"/>
      <c r="K95" s="80"/>
      <c r="L95" s="48"/>
    </row>
    <row r="96" spans="1:11" ht="12.75">
      <c r="A96" s="26" t="s">
        <v>115</v>
      </c>
      <c r="B96" s="7" t="s">
        <v>113</v>
      </c>
      <c r="C96" s="30" t="s">
        <v>54</v>
      </c>
      <c r="D96" s="3"/>
      <c r="E96" s="7">
        <v>810</v>
      </c>
      <c r="F96" s="26">
        <v>810</v>
      </c>
      <c r="G96" s="27"/>
      <c r="H96" s="8"/>
      <c r="I96" s="2"/>
      <c r="J96" s="42"/>
      <c r="K96" s="42"/>
    </row>
    <row r="97" spans="1:11" ht="12.75">
      <c r="A97" s="26" t="s">
        <v>121</v>
      </c>
      <c r="B97" s="7" t="s">
        <v>113</v>
      </c>
      <c r="C97" s="30" t="s">
        <v>54</v>
      </c>
      <c r="D97" s="3"/>
      <c r="E97" s="7">
        <v>561</v>
      </c>
      <c r="F97" s="57">
        <v>561</v>
      </c>
      <c r="G97" s="27"/>
      <c r="H97" s="8"/>
      <c r="I97" s="2"/>
      <c r="J97" s="42"/>
      <c r="K97" s="42"/>
    </row>
    <row r="98" spans="1:11" ht="12.75">
      <c r="A98" s="26" t="s">
        <v>135</v>
      </c>
      <c r="B98" s="7" t="s">
        <v>113</v>
      </c>
      <c r="C98" s="30" t="s">
        <v>54</v>
      </c>
      <c r="D98" s="3"/>
      <c r="E98" s="7">
        <v>128</v>
      </c>
      <c r="F98" s="57">
        <v>128</v>
      </c>
      <c r="G98" s="27"/>
      <c r="H98" s="8"/>
      <c r="I98" s="2"/>
      <c r="J98" s="42"/>
      <c r="K98" s="42"/>
    </row>
    <row r="99" spans="1:11" ht="12.75">
      <c r="A99" s="26" t="s">
        <v>136</v>
      </c>
      <c r="B99" s="7" t="s">
        <v>113</v>
      </c>
      <c r="C99" s="30" t="s">
        <v>54</v>
      </c>
      <c r="D99" s="3"/>
      <c r="E99" s="7">
        <v>128</v>
      </c>
      <c r="F99" s="57">
        <v>128</v>
      </c>
      <c r="G99" s="27"/>
      <c r="H99" s="8"/>
      <c r="I99" s="2"/>
      <c r="J99" s="42"/>
      <c r="K99" s="42"/>
    </row>
    <row r="100" spans="1:11" ht="12.75">
      <c r="A100" s="26" t="s">
        <v>137</v>
      </c>
      <c r="B100" s="7" t="s">
        <v>113</v>
      </c>
      <c r="C100" s="30" t="s">
        <v>54</v>
      </c>
      <c r="D100" s="3"/>
      <c r="E100" s="7">
        <v>128</v>
      </c>
      <c r="F100" s="57">
        <v>128</v>
      </c>
      <c r="G100" s="27"/>
      <c r="H100" s="8"/>
      <c r="I100" s="2"/>
      <c r="J100" s="42"/>
      <c r="K100" s="42"/>
    </row>
    <row r="101" spans="1:11" ht="12.75">
      <c r="A101" s="26" t="s">
        <v>138</v>
      </c>
      <c r="B101" s="7" t="s">
        <v>113</v>
      </c>
      <c r="C101" s="30" t="s">
        <v>54</v>
      </c>
      <c r="D101" s="3"/>
      <c r="E101" s="7">
        <v>128</v>
      </c>
      <c r="F101" s="57">
        <v>128</v>
      </c>
      <c r="G101" s="27"/>
      <c r="H101" s="8"/>
      <c r="I101" s="2"/>
      <c r="J101" s="42"/>
      <c r="K101" s="42"/>
    </row>
    <row r="102" spans="1:11" ht="12.75">
      <c r="A102" s="4" t="s">
        <v>73</v>
      </c>
      <c r="B102" s="7"/>
      <c r="C102" s="11" t="s">
        <v>54</v>
      </c>
      <c r="D102" s="3"/>
      <c r="E102" s="3">
        <f>SUM(E96:E101)</f>
        <v>1883</v>
      </c>
      <c r="F102" s="3">
        <f>SUM(F96:F101)</f>
        <v>1883</v>
      </c>
      <c r="G102" s="27"/>
      <c r="H102" s="8"/>
      <c r="I102" s="2"/>
      <c r="J102" s="42"/>
      <c r="K102" s="42"/>
    </row>
    <row r="103" spans="1:11" ht="12.75">
      <c r="A103" s="12" t="s">
        <v>42</v>
      </c>
      <c r="B103" s="7" t="s">
        <v>9</v>
      </c>
      <c r="C103" s="30" t="s">
        <v>70</v>
      </c>
      <c r="D103" s="7">
        <v>3600</v>
      </c>
      <c r="E103" s="7">
        <v>3000</v>
      </c>
      <c r="F103" s="26">
        <v>3000</v>
      </c>
      <c r="G103" s="26"/>
      <c r="H103" s="49"/>
      <c r="I103" s="42"/>
      <c r="J103" s="2"/>
      <c r="K103" s="2"/>
    </row>
    <row r="104" spans="1:11" ht="25.5">
      <c r="A104" s="12" t="s">
        <v>148</v>
      </c>
      <c r="B104" s="7" t="s">
        <v>9</v>
      </c>
      <c r="C104" s="30" t="s">
        <v>70</v>
      </c>
      <c r="D104" s="7"/>
      <c r="E104" s="7">
        <v>23880</v>
      </c>
      <c r="F104" s="26">
        <v>23880</v>
      </c>
      <c r="G104" s="26"/>
      <c r="H104" s="49"/>
      <c r="I104" s="42"/>
      <c r="J104" s="2"/>
      <c r="K104" s="2"/>
    </row>
    <row r="105" spans="1:11" ht="64.5" customHeight="1">
      <c r="A105" s="13" t="s">
        <v>65</v>
      </c>
      <c r="B105" s="7" t="s">
        <v>9</v>
      </c>
      <c r="C105" s="30" t="s">
        <v>70</v>
      </c>
      <c r="D105" s="12">
        <v>15480</v>
      </c>
      <c r="E105" s="12">
        <v>15480</v>
      </c>
      <c r="F105" s="26">
        <v>0</v>
      </c>
      <c r="G105" s="26">
        <f aca="true" t="shared" si="4" ref="G105:G111">E105-F105</f>
        <v>15480</v>
      </c>
      <c r="H105" s="49"/>
      <c r="I105" s="42"/>
      <c r="J105" s="2"/>
      <c r="K105" s="2"/>
    </row>
    <row r="106" spans="1:11" ht="64.5" customHeight="1">
      <c r="A106" s="13" t="s">
        <v>65</v>
      </c>
      <c r="B106" s="7"/>
      <c r="C106" s="11" t="s">
        <v>125</v>
      </c>
      <c r="D106" s="12"/>
      <c r="E106" s="12"/>
      <c r="F106" s="27">
        <v>15480</v>
      </c>
      <c r="G106" s="27">
        <f t="shared" si="4"/>
        <v>-15480</v>
      </c>
      <c r="H106" s="49"/>
      <c r="I106" s="42"/>
      <c r="J106" s="2"/>
      <c r="K106" s="2"/>
    </row>
    <row r="107" spans="1:11" ht="19.5" customHeight="1">
      <c r="A107" s="12" t="s">
        <v>41</v>
      </c>
      <c r="B107" s="7" t="s">
        <v>2</v>
      </c>
      <c r="C107" s="30" t="s">
        <v>70</v>
      </c>
      <c r="D107" s="7">
        <v>9120</v>
      </c>
      <c r="E107" s="7">
        <v>8274</v>
      </c>
      <c r="F107" s="26">
        <v>7600</v>
      </c>
      <c r="G107" s="26">
        <f t="shared" si="4"/>
        <v>674</v>
      </c>
      <c r="H107" s="49"/>
      <c r="I107" s="42"/>
      <c r="J107" s="2"/>
      <c r="K107" s="2"/>
    </row>
    <row r="108" spans="1:11" ht="12.75">
      <c r="A108" s="12" t="s">
        <v>43</v>
      </c>
      <c r="B108" s="7" t="s">
        <v>2</v>
      </c>
      <c r="C108" s="30" t="s">
        <v>70</v>
      </c>
      <c r="D108" s="7">
        <v>2400</v>
      </c>
      <c r="E108" s="7">
        <v>2000</v>
      </c>
      <c r="F108" s="26">
        <v>2000</v>
      </c>
      <c r="G108" s="26">
        <f t="shared" si="4"/>
        <v>0</v>
      </c>
      <c r="H108" s="49"/>
      <c r="I108" s="42"/>
      <c r="J108" s="2"/>
      <c r="K108" s="2"/>
    </row>
    <row r="109" spans="1:11" ht="12.75">
      <c r="A109" s="12" t="s">
        <v>156</v>
      </c>
      <c r="B109" s="7" t="s">
        <v>113</v>
      </c>
      <c r="C109" s="30" t="s">
        <v>70</v>
      </c>
      <c r="D109" s="7"/>
      <c r="E109" s="7">
        <v>296</v>
      </c>
      <c r="F109" s="26">
        <v>296</v>
      </c>
      <c r="G109" s="26">
        <f t="shared" si="4"/>
        <v>0</v>
      </c>
      <c r="H109" s="49"/>
      <c r="I109" s="42"/>
      <c r="J109" s="2"/>
      <c r="K109" s="2"/>
    </row>
    <row r="110" spans="1:11" ht="12.75">
      <c r="A110" s="4" t="s">
        <v>73</v>
      </c>
      <c r="B110" s="7"/>
      <c r="C110" s="11" t="s">
        <v>70</v>
      </c>
      <c r="D110" s="3">
        <f>SUM(D103:D108)</f>
        <v>30600</v>
      </c>
      <c r="E110" s="3">
        <f>SUM(E103:E109)</f>
        <v>52930</v>
      </c>
      <c r="F110" s="27">
        <f>F103+F105+F107+F108+F104+F109</f>
        <v>36776</v>
      </c>
      <c r="G110" s="27">
        <f t="shared" si="4"/>
        <v>16154</v>
      </c>
      <c r="H110" s="8"/>
      <c r="I110" s="42"/>
      <c r="J110" s="2"/>
      <c r="K110" s="2"/>
    </row>
    <row r="111" spans="1:11" ht="12.75">
      <c r="A111" s="19" t="s">
        <v>104</v>
      </c>
      <c r="B111" s="7"/>
      <c r="C111" s="30"/>
      <c r="D111" s="9">
        <f>D96+D110</f>
        <v>30600</v>
      </c>
      <c r="E111" s="9">
        <f>E102+E110</f>
        <v>54813</v>
      </c>
      <c r="F111" s="9">
        <f>F102+F110</f>
        <v>38659</v>
      </c>
      <c r="G111" s="27">
        <f t="shared" si="4"/>
        <v>16154</v>
      </c>
      <c r="H111" s="67"/>
      <c r="I111" s="42"/>
      <c r="J111" s="2"/>
      <c r="K111" s="2"/>
    </row>
    <row r="112" spans="1:11" ht="12.75">
      <c r="A112" s="27" t="s">
        <v>145</v>
      </c>
      <c r="B112" s="7"/>
      <c r="C112" s="30"/>
      <c r="D112" s="9"/>
      <c r="E112" s="9"/>
      <c r="F112" s="9"/>
      <c r="G112" s="27"/>
      <c r="H112" s="67"/>
      <c r="I112" s="42"/>
      <c r="J112" s="2"/>
      <c r="K112" s="2"/>
    </row>
    <row r="113" spans="1:11" ht="12.75">
      <c r="A113" s="26" t="s">
        <v>146</v>
      </c>
      <c r="B113" s="7" t="s">
        <v>0</v>
      </c>
      <c r="C113" s="30" t="s">
        <v>147</v>
      </c>
      <c r="D113" s="9"/>
      <c r="E113" s="12">
        <v>3548</v>
      </c>
      <c r="F113" s="26">
        <v>1800</v>
      </c>
      <c r="G113" s="26">
        <f>E113-F113</f>
        <v>1748</v>
      </c>
      <c r="H113" s="67"/>
      <c r="I113" s="42"/>
      <c r="J113" s="2"/>
      <c r="K113" s="2"/>
    </row>
    <row r="114" spans="1:11" ht="12.75">
      <c r="A114" s="19" t="s">
        <v>86</v>
      </c>
      <c r="B114" s="7"/>
      <c r="C114" s="7"/>
      <c r="D114" s="3">
        <f>D59+D94+D111+D113</f>
        <v>515356</v>
      </c>
      <c r="E114" s="3">
        <f>E59+E94+E111+E113</f>
        <v>1022081</v>
      </c>
      <c r="F114" s="3">
        <f>F59+F94+F111+F113</f>
        <v>531008</v>
      </c>
      <c r="G114" s="3">
        <f>G59+G94+G111+G113</f>
        <v>491073</v>
      </c>
      <c r="H114" s="32"/>
      <c r="I114" s="42"/>
      <c r="J114" s="2"/>
      <c r="K114" s="2"/>
    </row>
    <row r="115" spans="1:11" ht="12.75">
      <c r="A115" s="19"/>
      <c r="B115" s="7"/>
      <c r="C115" s="7"/>
      <c r="D115" s="3"/>
      <c r="E115" s="3"/>
      <c r="F115" s="3"/>
      <c r="G115" s="3"/>
      <c r="H115" s="32"/>
      <c r="I115" s="42"/>
      <c r="J115" s="2"/>
      <c r="K115" s="2"/>
    </row>
    <row r="116" spans="1:11" ht="12.75">
      <c r="A116" s="46" t="s">
        <v>105</v>
      </c>
      <c r="B116" s="7"/>
      <c r="C116" s="7"/>
      <c r="D116" s="3">
        <f>D26+D114</f>
        <v>907756</v>
      </c>
      <c r="E116" s="3">
        <f>E26+E114</f>
        <v>1414481</v>
      </c>
      <c r="F116" s="3">
        <f>F26+F114</f>
        <v>923279</v>
      </c>
      <c r="G116" s="3">
        <f>G26+G114</f>
        <v>491202</v>
      </c>
      <c r="H116" s="32"/>
      <c r="I116" s="21"/>
      <c r="J116" s="32"/>
      <c r="K116" s="32"/>
    </row>
    <row r="117" spans="1:11" ht="12.75">
      <c r="A117" s="46"/>
      <c r="B117" s="7"/>
      <c r="C117" s="7"/>
      <c r="D117" s="3"/>
      <c r="E117" s="3"/>
      <c r="F117" s="3"/>
      <c r="G117" s="3"/>
      <c r="H117" s="32"/>
      <c r="I117" s="21"/>
      <c r="J117" s="32"/>
      <c r="K117" s="32"/>
    </row>
    <row r="118" spans="1:8" ht="12.75">
      <c r="A118" s="79" t="s">
        <v>74</v>
      </c>
      <c r="B118" s="79"/>
      <c r="C118" s="79"/>
      <c r="D118" s="79"/>
      <c r="E118" s="79"/>
      <c r="F118" s="79"/>
      <c r="G118" s="79"/>
      <c r="H118" s="18"/>
    </row>
    <row r="119" spans="1:8" ht="12.75">
      <c r="A119" s="27" t="s">
        <v>85</v>
      </c>
      <c r="B119" s="7"/>
      <c r="C119" s="7"/>
      <c r="D119" s="7"/>
      <c r="E119" s="7"/>
      <c r="F119" s="7"/>
      <c r="G119" s="7"/>
      <c r="H119" s="2"/>
    </row>
    <row r="120" spans="1:8" ht="25.5">
      <c r="A120" s="12" t="s">
        <v>44</v>
      </c>
      <c r="B120" s="12" t="s">
        <v>60</v>
      </c>
      <c r="C120" s="30" t="s">
        <v>61</v>
      </c>
      <c r="D120" s="7">
        <v>0</v>
      </c>
      <c r="E120" s="7">
        <v>20000</v>
      </c>
      <c r="F120" s="26">
        <v>0</v>
      </c>
      <c r="G120" s="26">
        <f aca="true" t="shared" si="5" ref="G120:G125">E120-F120</f>
        <v>20000</v>
      </c>
      <c r="H120" s="2"/>
    </row>
    <row r="121" spans="1:8" ht="25.5">
      <c r="A121" s="12" t="s">
        <v>45</v>
      </c>
      <c r="B121" s="12" t="s">
        <v>60</v>
      </c>
      <c r="C121" s="30" t="s">
        <v>61</v>
      </c>
      <c r="D121" s="7">
        <v>0</v>
      </c>
      <c r="E121" s="7">
        <v>15000</v>
      </c>
      <c r="F121" s="26">
        <v>0</v>
      </c>
      <c r="G121" s="26">
        <f t="shared" si="5"/>
        <v>15000</v>
      </c>
      <c r="H121" s="2"/>
    </row>
    <row r="122" spans="1:8" ht="20.25" customHeight="1">
      <c r="A122" s="12" t="s">
        <v>50</v>
      </c>
      <c r="B122" s="7" t="s">
        <v>1</v>
      </c>
      <c r="C122" s="30" t="s">
        <v>70</v>
      </c>
      <c r="D122" s="7">
        <v>2500</v>
      </c>
      <c r="E122" s="7">
        <v>2500</v>
      </c>
      <c r="F122" s="26">
        <v>2460</v>
      </c>
      <c r="G122" s="26">
        <f t="shared" si="5"/>
        <v>40</v>
      </c>
      <c r="H122" s="49"/>
    </row>
    <row r="123" spans="1:8" ht="17.25" customHeight="1">
      <c r="A123" s="12" t="s">
        <v>51</v>
      </c>
      <c r="B123" s="7" t="s">
        <v>1</v>
      </c>
      <c r="C123" s="30" t="s">
        <v>70</v>
      </c>
      <c r="D123" s="7">
        <v>23000</v>
      </c>
      <c r="E123" s="7">
        <v>23000</v>
      </c>
      <c r="F123" s="26">
        <v>22080</v>
      </c>
      <c r="G123" s="26">
        <f t="shared" si="5"/>
        <v>920</v>
      </c>
      <c r="H123" s="49"/>
    </row>
    <row r="124" spans="1:8" ht="25.5">
      <c r="A124" s="12" t="s">
        <v>52</v>
      </c>
      <c r="B124" s="7" t="s">
        <v>9</v>
      </c>
      <c r="C124" s="30" t="s">
        <v>70</v>
      </c>
      <c r="D124" s="12">
        <v>35000</v>
      </c>
      <c r="E124" s="12">
        <v>0</v>
      </c>
      <c r="F124" s="26">
        <v>0</v>
      </c>
      <c r="G124" s="26">
        <f t="shared" si="5"/>
        <v>0</v>
      </c>
      <c r="H124" s="49"/>
    </row>
    <row r="125" spans="1:8" ht="27" customHeight="1">
      <c r="A125" s="12" t="s">
        <v>53</v>
      </c>
      <c r="B125" s="7" t="s">
        <v>9</v>
      </c>
      <c r="C125" s="30" t="s">
        <v>70</v>
      </c>
      <c r="D125" s="12">
        <v>40000</v>
      </c>
      <c r="E125" s="12">
        <v>40000</v>
      </c>
      <c r="F125" s="26">
        <v>0</v>
      </c>
      <c r="G125" s="26">
        <f t="shared" si="5"/>
        <v>40000</v>
      </c>
      <c r="H125" s="49"/>
    </row>
    <row r="126" spans="1:8" ht="12.75">
      <c r="A126" s="19" t="s">
        <v>104</v>
      </c>
      <c r="B126" s="7"/>
      <c r="C126" s="30"/>
      <c r="D126" s="3">
        <f>SUM(D122:D125)</f>
        <v>100500</v>
      </c>
      <c r="E126" s="3">
        <f>SUM(E120:E125)</f>
        <v>100500</v>
      </c>
      <c r="F126" s="3">
        <f>SUM(F120:F125)</f>
        <v>24540</v>
      </c>
      <c r="G126" s="3">
        <f>SUM(G120:G125)</f>
        <v>75960</v>
      </c>
      <c r="H126" s="32"/>
    </row>
    <row r="127" spans="1:8" ht="12.75">
      <c r="A127" s="19"/>
      <c r="B127" s="7"/>
      <c r="C127" s="30"/>
      <c r="D127" s="3"/>
      <c r="E127" s="3"/>
      <c r="F127" s="3"/>
      <c r="G127" s="3"/>
      <c r="H127" s="32"/>
    </row>
    <row r="128" spans="1:8" ht="18" customHeight="1">
      <c r="A128" s="79" t="s">
        <v>108</v>
      </c>
      <c r="B128" s="79"/>
      <c r="C128" s="79"/>
      <c r="D128" s="79"/>
      <c r="E128" s="79"/>
      <c r="F128" s="79"/>
      <c r="G128" s="79"/>
      <c r="H128" s="18"/>
    </row>
    <row r="129" spans="1:8" ht="12.75">
      <c r="A129" s="52"/>
      <c r="B129" s="52"/>
      <c r="C129" s="52"/>
      <c r="D129" s="52"/>
      <c r="E129" s="52"/>
      <c r="F129" s="52"/>
      <c r="G129" s="52"/>
      <c r="H129" s="18"/>
    </row>
    <row r="130" spans="1:8" ht="12.75">
      <c r="A130" s="53" t="s">
        <v>99</v>
      </c>
      <c r="B130" s="52"/>
      <c r="C130" s="52"/>
      <c r="D130" s="52"/>
      <c r="E130" s="52"/>
      <c r="F130" s="52"/>
      <c r="G130" s="52"/>
      <c r="H130" s="18"/>
    </row>
    <row r="131" spans="1:8" ht="12.75">
      <c r="A131" s="37" t="s">
        <v>133</v>
      </c>
      <c r="B131" s="37" t="s">
        <v>101</v>
      </c>
      <c r="C131" s="34" t="s">
        <v>6</v>
      </c>
      <c r="D131" s="47"/>
      <c r="E131" s="58">
        <v>183199</v>
      </c>
      <c r="F131" s="58">
        <v>183199</v>
      </c>
      <c r="G131" s="66">
        <v>0</v>
      </c>
      <c r="H131" s="18"/>
    </row>
    <row r="132" spans="1:8" ht="19.5" customHeight="1">
      <c r="A132" s="23" t="s">
        <v>94</v>
      </c>
      <c r="B132" s="23" t="s">
        <v>101</v>
      </c>
      <c r="C132" s="25" t="s">
        <v>6</v>
      </c>
      <c r="D132" s="26"/>
      <c r="E132" s="26">
        <v>86011</v>
      </c>
      <c r="F132" s="26">
        <v>86011</v>
      </c>
      <c r="G132" s="26">
        <v>0</v>
      </c>
      <c r="H132" s="49"/>
    </row>
    <row r="133" spans="1:8" ht="26.25" customHeight="1">
      <c r="A133" s="23" t="s">
        <v>106</v>
      </c>
      <c r="B133" s="23" t="s">
        <v>101</v>
      </c>
      <c r="C133" s="25" t="s">
        <v>6</v>
      </c>
      <c r="D133" s="27"/>
      <c r="E133" s="26">
        <v>63855</v>
      </c>
      <c r="F133" s="26">
        <v>63855</v>
      </c>
      <c r="G133" s="26">
        <v>0</v>
      </c>
      <c r="H133" s="49"/>
    </row>
    <row r="134" spans="1:8" ht="16.5" customHeight="1">
      <c r="A134" s="50" t="s">
        <v>100</v>
      </c>
      <c r="B134" s="27"/>
      <c r="C134" s="25"/>
      <c r="D134" s="27"/>
      <c r="E134" s="27">
        <f>SUM(E131:E133)</f>
        <v>333065</v>
      </c>
      <c r="F134" s="27">
        <f>SUM(F131:F133)</f>
        <v>333065</v>
      </c>
      <c r="G134" s="26">
        <v>0</v>
      </c>
      <c r="H134" s="49"/>
    </row>
    <row r="135" spans="1:8" ht="16.5" customHeight="1">
      <c r="A135" s="50"/>
      <c r="B135" s="27"/>
      <c r="C135" s="25"/>
      <c r="D135" s="27"/>
      <c r="E135" s="27"/>
      <c r="F135" s="27"/>
      <c r="G135" s="26"/>
      <c r="H135" s="49"/>
    </row>
    <row r="136" spans="1:8" ht="12" customHeight="1">
      <c r="A136" s="40" t="s">
        <v>98</v>
      </c>
      <c r="B136" s="27"/>
      <c r="C136" s="25"/>
      <c r="D136" s="27"/>
      <c r="E136" s="27"/>
      <c r="F136" s="26"/>
      <c r="G136" s="27"/>
      <c r="H136" s="8"/>
    </row>
    <row r="137" spans="1:8" ht="39.75" customHeight="1">
      <c r="A137" s="23" t="s">
        <v>96</v>
      </c>
      <c r="B137" s="23" t="s">
        <v>89</v>
      </c>
      <c r="C137" s="25" t="s">
        <v>6</v>
      </c>
      <c r="D137" s="26"/>
      <c r="E137" s="26">
        <v>577821</v>
      </c>
      <c r="F137" s="26">
        <v>577821</v>
      </c>
      <c r="G137" s="26">
        <v>0</v>
      </c>
      <c r="H137" s="49"/>
    </row>
    <row r="138" spans="1:8" ht="12.75" customHeight="1">
      <c r="A138" s="40" t="s">
        <v>97</v>
      </c>
      <c r="B138" s="3"/>
      <c r="C138" s="30"/>
      <c r="D138" s="3"/>
      <c r="E138" s="3">
        <f>SUM(E137)</f>
        <v>577821</v>
      </c>
      <c r="F138" s="3">
        <f>SUM(F137)</f>
        <v>577821</v>
      </c>
      <c r="G138" s="7">
        <v>0</v>
      </c>
      <c r="H138" s="41"/>
    </row>
    <row r="139" spans="1:8" ht="12.75">
      <c r="A139" s="19" t="s">
        <v>95</v>
      </c>
      <c r="B139" s="3"/>
      <c r="C139" s="3"/>
      <c r="D139" s="3"/>
      <c r="E139" s="3">
        <f>E134+E138</f>
        <v>910886</v>
      </c>
      <c r="F139" s="3">
        <f>F134+F138</f>
        <v>910886</v>
      </c>
      <c r="G139" s="3">
        <v>0</v>
      </c>
      <c r="H139" s="32"/>
    </row>
    <row r="140" spans="1:8" ht="12.75">
      <c r="A140" s="77"/>
      <c r="B140" s="77"/>
      <c r="C140" s="77"/>
      <c r="D140" s="77"/>
      <c r="E140" s="77"/>
      <c r="F140" s="77"/>
      <c r="G140" s="77"/>
      <c r="H140" s="18"/>
    </row>
    <row r="141" spans="1:8" ht="12.75">
      <c r="A141" s="32"/>
      <c r="B141" s="2"/>
      <c r="C141" s="2"/>
      <c r="D141" s="2"/>
      <c r="E141" s="2"/>
      <c r="F141" s="2"/>
      <c r="G141" s="2"/>
      <c r="H141" s="2"/>
    </row>
    <row r="142" spans="1:8" ht="12.75">
      <c r="A142" s="41" t="s">
        <v>93</v>
      </c>
      <c r="C142" s="2"/>
      <c r="D142" s="2"/>
      <c r="E142" s="2"/>
      <c r="F142" s="2"/>
      <c r="G142" s="2"/>
      <c r="H142" s="2"/>
    </row>
    <row r="143" spans="1:8" ht="12.75">
      <c r="A143" s="41"/>
      <c r="C143" s="2"/>
      <c r="D143" s="2"/>
      <c r="E143" s="2"/>
      <c r="F143" s="2"/>
      <c r="G143" s="2"/>
      <c r="H143" s="2"/>
    </row>
    <row r="144" spans="1:8" ht="12.75">
      <c r="A144" s="41"/>
      <c r="C144" s="2"/>
      <c r="D144" s="2"/>
      <c r="E144" s="2"/>
      <c r="F144" s="2"/>
      <c r="G144" s="2"/>
      <c r="H144" s="2"/>
    </row>
    <row r="145" spans="1:8" ht="12.75">
      <c r="A145" s="41"/>
      <c r="C145" s="2"/>
      <c r="D145" s="2"/>
      <c r="E145" s="2"/>
      <c r="F145" s="2"/>
      <c r="G145" s="2"/>
      <c r="H145" s="2"/>
    </row>
    <row r="146" spans="1:8" ht="12.75">
      <c r="A146" s="41"/>
      <c r="C146" s="2"/>
      <c r="D146" s="2"/>
      <c r="E146" s="2"/>
      <c r="F146" s="2"/>
      <c r="G146" s="2"/>
      <c r="H146" s="2"/>
    </row>
    <row r="147" spans="1:8" ht="12.75">
      <c r="A147" s="41"/>
      <c r="C147" s="2"/>
      <c r="D147" s="2"/>
      <c r="E147" s="2"/>
      <c r="F147" s="2"/>
      <c r="G147" s="2"/>
      <c r="H147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78"/>
      <c r="B152" s="78"/>
      <c r="C152" s="78"/>
      <c r="D152" s="78"/>
      <c r="E152" s="78"/>
      <c r="F152" s="78"/>
      <c r="G152" s="78"/>
    </row>
    <row r="153" spans="1:7" ht="12.75">
      <c r="A153" s="78"/>
      <c r="B153" s="78"/>
      <c r="C153" s="78"/>
      <c r="D153" s="78"/>
      <c r="E153" s="78"/>
      <c r="F153" s="78"/>
      <c r="G153" s="78"/>
    </row>
    <row r="154" spans="1:7" ht="12.75">
      <c r="A154" s="78"/>
      <c r="B154" s="78"/>
      <c r="C154" s="78"/>
      <c r="D154" s="78"/>
      <c r="E154" s="78"/>
      <c r="F154" s="78"/>
      <c r="G154" s="78"/>
    </row>
    <row r="155" spans="1:7" ht="12.75">
      <c r="A155" s="68"/>
      <c r="B155" s="68"/>
      <c r="C155" s="68"/>
      <c r="D155" s="68"/>
      <c r="E155" s="68"/>
      <c r="F155" s="68"/>
      <c r="G155" s="68"/>
    </row>
    <row r="156" spans="1:7" ht="12.75">
      <c r="A156" s="68"/>
      <c r="B156" s="68"/>
      <c r="C156" s="68"/>
      <c r="D156" s="68"/>
      <c r="E156" s="68"/>
      <c r="F156" s="68"/>
      <c r="G156" s="68"/>
    </row>
    <row r="157" spans="1:7" ht="12.75">
      <c r="A157" s="21"/>
      <c r="B157" s="21"/>
      <c r="C157" s="21"/>
      <c r="D157" s="21"/>
      <c r="E157" s="21"/>
      <c r="F157" s="21"/>
      <c r="G157" s="21"/>
    </row>
    <row r="158" spans="1:7" ht="12.75">
      <c r="A158" s="32"/>
      <c r="B158" s="32"/>
      <c r="C158" s="32"/>
      <c r="D158" s="21"/>
      <c r="E158" s="21"/>
      <c r="F158" s="32"/>
      <c r="G158" s="21"/>
    </row>
    <row r="159" spans="1:7" ht="12.75">
      <c r="A159" s="69"/>
      <c r="B159" s="41"/>
      <c r="C159" s="70"/>
      <c r="D159" s="41"/>
      <c r="E159" s="41"/>
      <c r="F159" s="49"/>
      <c r="G159" s="49"/>
    </row>
    <row r="160" spans="1:7" ht="12.75">
      <c r="A160" s="69"/>
      <c r="B160" s="41"/>
      <c r="C160" s="70"/>
      <c r="D160" s="41"/>
      <c r="E160" s="41"/>
      <c r="F160" s="49"/>
      <c r="G160" s="49"/>
    </row>
    <row r="161" spans="1:7" ht="12.75">
      <c r="A161" s="69"/>
      <c r="B161" s="41"/>
      <c r="C161" s="70"/>
      <c r="D161" s="41"/>
      <c r="E161" s="41"/>
      <c r="F161" s="49"/>
      <c r="G161" s="49"/>
    </row>
    <row r="162" spans="1:7" ht="12.75">
      <c r="A162" s="69"/>
      <c r="B162" s="41"/>
      <c r="C162" s="70"/>
      <c r="D162" s="41"/>
      <c r="E162" s="41"/>
      <c r="F162" s="49"/>
      <c r="G162" s="49"/>
    </row>
    <row r="163" spans="1:7" ht="12.75">
      <c r="A163" s="69"/>
      <c r="B163" s="41"/>
      <c r="C163" s="70"/>
      <c r="D163" s="41"/>
      <c r="E163" s="41"/>
      <c r="F163" s="49"/>
      <c r="G163" s="49"/>
    </row>
    <row r="164" spans="1:7" ht="12.75">
      <c r="A164" s="69"/>
      <c r="B164" s="41"/>
      <c r="C164" s="70"/>
      <c r="D164" s="41"/>
      <c r="E164" s="41"/>
      <c r="F164" s="49"/>
      <c r="G164" s="49"/>
    </row>
    <row r="165" spans="1:7" ht="12.75">
      <c r="A165" s="69"/>
      <c r="B165" s="41"/>
      <c r="C165" s="70"/>
      <c r="D165" s="41"/>
      <c r="E165" s="41"/>
      <c r="F165" s="49"/>
      <c r="G165" s="49"/>
    </row>
    <row r="166" spans="1:7" ht="12.75">
      <c r="A166" s="69"/>
      <c r="B166" s="41"/>
      <c r="C166" s="70"/>
      <c r="D166" s="41"/>
      <c r="E166" s="41"/>
      <c r="F166" s="49"/>
      <c r="G166" s="49"/>
    </row>
    <row r="167" spans="1:7" ht="12.75">
      <c r="A167" s="41"/>
      <c r="B167" s="41"/>
      <c r="C167" s="70"/>
      <c r="D167" s="41"/>
      <c r="E167" s="41"/>
      <c r="F167" s="49"/>
      <c r="G167" s="49"/>
    </row>
    <row r="168" spans="1:7" ht="12.75">
      <c r="A168" s="69"/>
      <c r="B168" s="41"/>
      <c r="C168" s="70"/>
      <c r="D168" s="41"/>
      <c r="E168" s="41"/>
      <c r="F168" s="49"/>
      <c r="G168" s="49"/>
    </row>
    <row r="169" spans="1:7" ht="12.75">
      <c r="A169" s="69"/>
      <c r="B169" s="41"/>
      <c r="C169" s="71"/>
      <c r="D169" s="41"/>
      <c r="E169" s="41"/>
      <c r="F169" s="49"/>
      <c r="G169" s="49"/>
    </row>
    <row r="170" spans="1:7" ht="12.75">
      <c r="A170" s="72"/>
      <c r="B170" s="41"/>
      <c r="C170" s="71"/>
      <c r="D170" s="41"/>
      <c r="E170" s="41"/>
      <c r="F170" s="49"/>
      <c r="G170" s="49"/>
    </row>
    <row r="171" spans="1:7" ht="12.75">
      <c r="A171" s="69"/>
      <c r="B171" s="63"/>
      <c r="C171" s="71"/>
      <c r="D171" s="41"/>
      <c r="E171" s="41"/>
      <c r="F171" s="49"/>
      <c r="G171" s="49"/>
    </row>
    <row r="172" spans="1:7" ht="12.75">
      <c r="A172" s="72"/>
      <c r="B172" s="63"/>
      <c r="C172" s="71"/>
      <c r="D172" s="41"/>
      <c r="E172" s="41"/>
      <c r="F172" s="49"/>
      <c r="G172" s="49"/>
    </row>
    <row r="173" spans="1:7" ht="12.75">
      <c r="A173" s="69"/>
      <c r="B173" s="69"/>
      <c r="C173" s="71"/>
      <c r="D173" s="41"/>
      <c r="E173" s="41"/>
      <c r="F173" s="49"/>
      <c r="G173" s="49"/>
    </row>
    <row r="174" spans="1:7" ht="12.75">
      <c r="A174" s="69"/>
      <c r="B174" s="69"/>
      <c r="C174" s="71"/>
      <c r="D174" s="41"/>
      <c r="E174" s="41"/>
      <c r="F174" s="49"/>
      <c r="G174" s="49"/>
    </row>
    <row r="175" spans="1:7" ht="12.75">
      <c r="A175" s="64"/>
      <c r="B175" s="69"/>
      <c r="C175" s="71"/>
      <c r="D175" s="2"/>
      <c r="E175" s="41"/>
      <c r="F175" s="49"/>
      <c r="G175" s="49"/>
    </row>
    <row r="176" spans="1:7" ht="12.75">
      <c r="A176" s="73"/>
      <c r="B176" s="41"/>
      <c r="C176" s="71"/>
      <c r="D176" s="74"/>
      <c r="E176" s="69"/>
      <c r="F176" s="49"/>
      <c r="G176" s="49"/>
    </row>
    <row r="177" spans="1:7" ht="12.75">
      <c r="A177" s="69"/>
      <c r="B177" s="69"/>
      <c r="C177" s="71"/>
      <c r="D177" s="69"/>
      <c r="E177" s="69"/>
      <c r="F177" s="49"/>
      <c r="G177" s="49"/>
    </row>
    <row r="178" spans="1:7" ht="12.75">
      <c r="A178" s="73"/>
      <c r="B178" s="41"/>
      <c r="C178" s="71"/>
      <c r="D178" s="41"/>
      <c r="E178" s="41"/>
      <c r="F178" s="49"/>
      <c r="G178" s="49"/>
    </row>
    <row r="179" spans="1:7" ht="15" customHeight="1">
      <c r="A179" s="75"/>
      <c r="B179" s="41"/>
      <c r="C179" s="71"/>
      <c r="D179" s="41"/>
      <c r="E179" s="41"/>
      <c r="F179" s="49"/>
      <c r="G179" s="49"/>
    </row>
    <row r="180" spans="1:7" ht="12.75">
      <c r="A180" s="76"/>
      <c r="B180" s="69"/>
      <c r="C180" s="71"/>
      <c r="D180" s="41"/>
      <c r="E180" s="41"/>
      <c r="F180" s="49"/>
      <c r="G180" s="49"/>
    </row>
    <row r="181" spans="1:7" ht="12.75">
      <c r="A181" s="69"/>
      <c r="B181" s="69"/>
      <c r="C181" s="71"/>
      <c r="D181" s="41"/>
      <c r="E181" s="41"/>
      <c r="F181" s="49"/>
      <c r="G181" s="49"/>
    </row>
    <row r="182" spans="1:7" ht="12.75">
      <c r="A182" s="20"/>
      <c r="B182" s="69"/>
      <c r="C182" s="71"/>
      <c r="D182" s="32"/>
      <c r="E182" s="32"/>
      <c r="F182" s="8"/>
      <c r="G182" s="8"/>
    </row>
    <row r="183" spans="1:7" ht="12.75">
      <c r="A183" s="69"/>
      <c r="B183" s="69"/>
      <c r="C183" s="71"/>
      <c r="D183" s="41"/>
      <c r="E183" s="41"/>
      <c r="F183" s="49"/>
      <c r="G183" s="49"/>
    </row>
    <row r="184" spans="1:7" ht="12.75">
      <c r="A184" s="69"/>
      <c r="B184" s="69"/>
      <c r="C184" s="71"/>
      <c r="D184" s="41"/>
      <c r="E184" s="41"/>
      <c r="F184" s="49"/>
      <c r="G184" s="49"/>
    </row>
    <row r="185" spans="1:7" ht="12.75">
      <c r="A185" s="73"/>
      <c r="B185" s="41"/>
      <c r="C185" s="71"/>
      <c r="D185" s="41"/>
      <c r="E185" s="41"/>
      <c r="F185" s="49"/>
      <c r="G185" s="49"/>
    </row>
    <row r="186" spans="1:7" ht="12.75">
      <c r="A186" s="73"/>
      <c r="B186" s="41"/>
      <c r="C186" s="71"/>
      <c r="D186" s="2"/>
      <c r="E186" s="41"/>
      <c r="F186" s="49"/>
      <c r="G186" s="49"/>
    </row>
    <row r="187" spans="1:7" ht="12.75">
      <c r="A187" s="73"/>
      <c r="B187" s="41"/>
      <c r="C187" s="71"/>
      <c r="D187" s="41"/>
      <c r="E187" s="41"/>
      <c r="F187" s="49"/>
      <c r="G187" s="49"/>
    </row>
    <row r="188" spans="1:7" ht="12.75">
      <c r="A188" s="73"/>
      <c r="B188" s="41"/>
      <c r="C188" s="71"/>
      <c r="D188" s="41"/>
      <c r="E188" s="41"/>
      <c r="F188" s="49"/>
      <c r="G188" s="49"/>
    </row>
    <row r="189" spans="1:7" ht="12.75">
      <c r="A189" s="73"/>
      <c r="B189" s="41"/>
      <c r="C189" s="71"/>
      <c r="D189" s="41"/>
      <c r="E189" s="41"/>
      <c r="F189" s="49"/>
      <c r="G189" s="49"/>
    </row>
    <row r="190" spans="1:7" ht="12.75">
      <c r="A190" s="20"/>
      <c r="B190" s="41"/>
      <c r="C190" s="21"/>
      <c r="D190" s="32"/>
      <c r="E190" s="32"/>
      <c r="F190" s="8"/>
      <c r="G190" s="8"/>
    </row>
    <row r="191" spans="1:7" ht="12.75">
      <c r="A191" s="8"/>
      <c r="B191" s="41"/>
      <c r="C191" s="21"/>
      <c r="D191" s="32"/>
      <c r="E191" s="32"/>
      <c r="F191" s="8"/>
      <c r="G191" s="8"/>
    </row>
    <row r="192" spans="1:7" ht="12.75">
      <c r="A192" s="49"/>
      <c r="B192" s="41"/>
      <c r="C192" s="71"/>
      <c r="D192" s="67"/>
      <c r="E192" s="69"/>
      <c r="F192" s="49"/>
      <c r="G192" s="49"/>
    </row>
    <row r="193" spans="1:7" ht="12.75">
      <c r="A193" s="20"/>
      <c r="B193" s="2"/>
      <c r="C193" s="2"/>
      <c r="D193" s="32"/>
      <c r="E193" s="32"/>
      <c r="F193" s="32"/>
      <c r="G193" s="3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41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</sheetData>
  <sheetProtection password="89CD" sheet="1"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A7:G7"/>
    <mergeCell ref="A28:G28"/>
    <mergeCell ref="I95:K95"/>
    <mergeCell ref="A118:G118"/>
    <mergeCell ref="A128:G128"/>
    <mergeCell ref="A140:G140"/>
    <mergeCell ref="A152:G152"/>
    <mergeCell ref="A153:G153"/>
    <mergeCell ref="A154:G154"/>
  </mergeCells>
  <printOptions/>
  <pageMargins left="0.3937007874015748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User</cp:lastModifiedBy>
  <cp:lastPrinted>2014-02-26T07:51:33Z</cp:lastPrinted>
  <dcterms:created xsi:type="dcterms:W3CDTF">2001-09-24T13:17:27Z</dcterms:created>
  <dcterms:modified xsi:type="dcterms:W3CDTF">2014-02-26T08:05:45Z</dcterms:modified>
  <cp:category/>
  <cp:version/>
  <cp:contentType/>
  <cp:contentStatus/>
</cp:coreProperties>
</file>